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495" windowHeight="11760" firstSheet="3" activeTab="6"/>
  </bookViews>
  <sheets>
    <sheet name="INDICE" sheetId="15" r:id="rId1"/>
    <sheet name="ESTADO DE SITUACION FINANCIERA" sheetId="4" r:id="rId2"/>
    <sheet name="ESTADO DE ACTIVIDADES" sheetId="6" r:id="rId3"/>
    <sheet name="ESTADO DE ACTIVIDADES ANALITICO" sheetId="5" r:id="rId4"/>
    <sheet name="EDO. VARIACIÓN HACIENDA PÚBLICA" sheetId="7" r:id="rId5"/>
    <sheet name="EDO. CAMBIOS EN LA SIT. FIN." sheetId="8" r:id="rId6"/>
    <sheet name="ESTADO DE FLUJO DE EFECTIVO" sheetId="3" r:id="rId7"/>
    <sheet name="MOBILIARIO Y EQUIPO DE ADMON" sheetId="19" r:id="rId8"/>
    <sheet name="MOBILIARIO Y EQUIPO EDUCACIONAL" sheetId="18" r:id="rId9"/>
    <sheet name="EQUIPO DE TRANSPORTE" sheetId="17" r:id="rId10"/>
    <sheet name="MAQUINARIA, OTROS EQUIPOS Y HER" sheetId="16" r:id="rId11"/>
    <sheet name="NOTAS" sheetId="11" r:id="rId12"/>
    <sheet name="DEUDA" sheetId="14" r:id="rId13"/>
    <sheet name="ESTADO ANALÍTICO DE INGRESOS" sheetId="12" r:id="rId14"/>
    <sheet name="EDO. PRESPUESTO EGRESOS  COG" sheetId="13" r:id="rId15"/>
    <sheet name="EDO. PRESPUESTO EGRESOS ECONOMI" sheetId="20" r:id="rId16"/>
    <sheet name="EDO. PRESPUESTO EGRESOS ADMINIS" sheetId="21" r:id="rId17"/>
    <sheet name="EDO. PRESPUESTO EGRESOS FUNCION" sheetId="22"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5">'EDO. CAMBIOS EN LA SIT. FIN.'!$A$2:$D$86</definedName>
    <definedName name="_xlnm.Print_Area" localSheetId="4">'EDO. VARIACIÓN HACIENDA PÚBLICA'!$B$2:$J$53</definedName>
    <definedName name="_xlnm.Print_Area" localSheetId="13">'ESTADO ANALÍTICO DE INGRESOS'!#REF!</definedName>
    <definedName name="_xlnm.Print_Area" localSheetId="2">'ESTADO DE ACTIVIDADES'!$A$1:$E$111</definedName>
    <definedName name="_xlnm.Print_Area" localSheetId="3">'ESTADO DE ACTIVIDADES ANALITICO'!$A$2:$AA$168</definedName>
    <definedName name="_xlnm.Print_Area" localSheetId="6">'ESTADO DE FLUJO DE EFECTIVO'!$A$5:$C$97</definedName>
    <definedName name="_xlnm.Print_Area" localSheetId="1">'ESTADO DE SITUACION FINANCIERA'!$A$2:$M$66</definedName>
    <definedName name="camposBD" localSheetId="5">OFFSET([1]Definiciones!$F$1,0,0,COUNTA([1]Definiciones!$F$1:$F$65536),1)</definedName>
    <definedName name="camposBD" localSheetId="2">OFFSET([2]Definiciones!$F$1,0,0,COUNTA([2]Definiciones!$F$1:$F$65536),1)</definedName>
    <definedName name="camposBD" localSheetId="3">OFFSET([3]Definiciones!$F$1,0,0,COUNTA([3]Definiciones!$F$1:$F$65536),1)</definedName>
    <definedName name="camposBD" localSheetId="1">OFFSET([4]Definiciones!$F$1,0,0,COUNTA([4]Definiciones!$F$1:$F$65536),1)</definedName>
    <definedName name="camposBD" localSheetId="11">OFFSET([5]Definiciones!$F$1,0,0,COUNTA([5]Definiciones!$F:$F),1)</definedName>
    <definedName name="camposBD">OFFSET([6]Definiciones!$F$1,0,0,COUNTA([6]Definiciones!$F:$F),1)</definedName>
    <definedName name="Datos" localSheetId="5">#REF!</definedName>
    <definedName name="Datos" localSheetId="2">#REF!</definedName>
    <definedName name="Datos" localSheetId="3">#REF!</definedName>
    <definedName name="Datos" localSheetId="1">#REF!</definedName>
    <definedName name="Datos" localSheetId="11">#REF!</definedName>
    <definedName name="Datos">#REF!</definedName>
    <definedName name="Documentos" localSheetId="5">OFFSET([1]Definiciones!$B$1,0,0,COUNTA([1]Definiciones!$B$1:$B$65536),1)</definedName>
    <definedName name="Documentos" localSheetId="2">OFFSET([2]Definiciones!$B$1,0,0,COUNTA([2]Definiciones!$B$1:$B$65536),1)</definedName>
    <definedName name="Documentos" localSheetId="3">OFFSET([3]Definiciones!$B$1,0,0,COUNTA([3]Definiciones!$B$1:$B$65536),1)</definedName>
    <definedName name="Documentos" localSheetId="1">OFFSET([4]Definiciones!$B$1,0,0,COUNTA([4]Definiciones!$B$1:$B$65536),1)</definedName>
    <definedName name="Documentos" localSheetId="11">OFFSET([5]Definiciones!$B$1,0,0,COUNTA([5]Definiciones!$B:$B),1)</definedName>
    <definedName name="Documentos">OFFSET([6]Definiciones!$B$1,0,0,COUNTA([6]Definiciones!$B:$B),1)</definedName>
    <definedName name="Encabezados" localSheetId="5">OFFSET([1]Definiciones!$D$1,0,0,COUNTA([1]Definiciones!$D$1:$D$65536),1)</definedName>
    <definedName name="Encabezados" localSheetId="2">OFFSET([2]Definiciones!$D$1,0,0,COUNTA([2]Definiciones!$D$1:$D$65536),1)</definedName>
    <definedName name="Encabezados" localSheetId="3">OFFSET([3]Definiciones!$D$1,0,0,COUNTA([3]Definiciones!$D$1:$D$65536),1)</definedName>
    <definedName name="Encabezados" localSheetId="1">OFFSET([4]Definiciones!$D$1,0,0,COUNTA([4]Definiciones!$D$1:$D$65536),1)</definedName>
    <definedName name="Encabezados" localSheetId="11">OFFSET([5]Definiciones!$D$1,0,0,COUNTA([5]Definiciones!$D:$D),1)</definedName>
    <definedName name="Encabezados">OFFSET([6]Definiciones!$D$1,0,0,COUNTA([6]Definiciones!$D:$D),1)</definedName>
    <definedName name="formulasResultado" localSheetId="5">[1]Validaciones!#REF!</definedName>
    <definedName name="formulasResultado" localSheetId="2">[2]Validaciones!#REF!</definedName>
    <definedName name="formulasResultado" localSheetId="3">[3]Validaciones!#REF!</definedName>
    <definedName name="formulasResultado" localSheetId="6">[6]Validaciones!#REF!</definedName>
    <definedName name="formulasResultado" localSheetId="1">[4]Validaciones!#REF!</definedName>
    <definedName name="formulasResultado" localSheetId="11">[5]Validaciones!#REF!</definedName>
    <definedName name="formulasResultado">[6]Validaciones!#REF!</definedName>
    <definedName name="Funciones_Activos_Fijos" localSheetId="5">'EDO. CAMBIOS EN LA SIT. FIN.'!Funciones_Activos_Fijos</definedName>
    <definedName name="Funciones_Activos_Fijos" localSheetId="2">'ESTADO DE ACTIVIDADES'!Funciones_Activos_Fijos</definedName>
    <definedName name="Funciones_Activos_Fijos" localSheetId="3">'ESTADO DE ACTIVIDADES ANALITICO'!Funciones_Activos_Fijos</definedName>
    <definedName name="Funciones_Activos_Fijos" localSheetId="1">'ESTADO DE SITUACION FINANCIERA'!Funciones_Activos_Fijos</definedName>
    <definedName name="Funciones_Activos_Fijos" localSheetId="11">NOTAS!Funciones_Activos_Fijos</definedName>
    <definedName name="Funciones_Activos_Fijos">[0]!Funciones_Activos_Fijos</definedName>
    <definedName name="Funciones_Catalogo" localSheetId="5">'EDO. CAMBIOS EN LA SIT. FIN.'!Funciones_Catalogo</definedName>
    <definedName name="Funciones_Catalogo" localSheetId="2">'ESTADO DE ACTIVIDADES'!Funciones_Catalogo</definedName>
    <definedName name="Funciones_Catalogo" localSheetId="3">'ESTADO DE ACTIVIDADES ANALITICO'!Funciones_Catalogo</definedName>
    <definedName name="Funciones_Catalogo" localSheetId="1">'ESTADO DE SITUACION FINANCIERA'!Funciones_Catalogo</definedName>
    <definedName name="Funciones_Catalogo" localSheetId="11">NOTAS!Funciones_Catalogo</definedName>
    <definedName name="Funciones_Catalogo">[0]!Funciones_Catalogo</definedName>
    <definedName name="Funciones_Componente" localSheetId="5">'EDO. CAMBIOS EN LA SIT. FIN.'!Funciones_Componente</definedName>
    <definedName name="Funciones_Componente" localSheetId="2">'ESTADO DE ACTIVIDADES'!Funciones_Componente</definedName>
    <definedName name="Funciones_Componente" localSheetId="3">'ESTADO DE ACTIVIDADES ANALITICO'!Funciones_Componente</definedName>
    <definedName name="Funciones_Componente" localSheetId="1">'ESTADO DE SITUACION FINANCIERA'!Funciones_Componente</definedName>
    <definedName name="Funciones_Componente" localSheetId="11">NOTAS!Funciones_Componente</definedName>
    <definedName name="Funciones_Componente">[0]!Funciones_Componente</definedName>
    <definedName name="Funciones_Devolucion" localSheetId="5">'EDO. CAMBIOS EN LA SIT. FIN.'!Funciones_Devolucion</definedName>
    <definedName name="Funciones_Devolucion" localSheetId="2">'ESTADO DE ACTIVIDADES'!Funciones_Devolucion</definedName>
    <definedName name="Funciones_Devolucion" localSheetId="3">'ESTADO DE ACTIVIDADES ANALITICO'!Funciones_Devolucion</definedName>
    <definedName name="Funciones_Devolucion" localSheetId="1">'ESTADO DE SITUACION FINANCIERA'!Funciones_Devolucion</definedName>
    <definedName name="Funciones_Devolucion" localSheetId="11">NOTAS!Funciones_Devolucion</definedName>
    <definedName name="Funciones_Devolucion">[0]!Funciones_Devolucion</definedName>
    <definedName name="Funciones_Empresa" localSheetId="5">'EDO. CAMBIOS EN LA SIT. FIN.'!Funciones_Empresa</definedName>
    <definedName name="Funciones_Empresa" localSheetId="2">'ESTADO DE ACTIVIDADES'!Funciones_Empresa</definedName>
    <definedName name="Funciones_Empresa" localSheetId="3">'ESTADO DE ACTIVIDADES ANALITICO'!Funciones_Empresa</definedName>
    <definedName name="Funciones_Empresa" localSheetId="1">'ESTADO DE SITUACION FINANCIERA'!Funciones_Empresa</definedName>
    <definedName name="Funciones_Empresa" localSheetId="11">NOTAS!Funciones_Empresa</definedName>
    <definedName name="Funciones_Empresa">[0]!Funciones_Empresa</definedName>
    <definedName name="Funciones_Fechas_Periodos" localSheetId="5">'EDO. CAMBIOS EN LA SIT. FIN.'!Funciones_Fechas_Periodos</definedName>
    <definedName name="Funciones_Fechas_Periodos" localSheetId="2">'ESTADO DE ACTIVIDADES'!Funciones_Fechas_Periodos</definedName>
    <definedName name="Funciones_Fechas_Periodos" localSheetId="3">'ESTADO DE ACTIVIDADES ANALITICO'!Funciones_Fechas_Periodos</definedName>
    <definedName name="Funciones_Fechas_Periodos" localSheetId="1">'ESTADO DE SITUACION FINANCIERA'!Funciones_Fechas_Periodos</definedName>
    <definedName name="Funciones_Fechas_Periodos" localSheetId="11">NOTAS!Funciones_Fechas_Periodos</definedName>
    <definedName name="Funciones_Fechas_Periodos">[0]!Funciones_Fechas_Periodos</definedName>
    <definedName name="Funciones_Movimientos" localSheetId="5">'EDO. CAMBIOS EN LA SIT. FIN.'!Funciones_Movimientos</definedName>
    <definedName name="Funciones_Movimientos" localSheetId="2">'ESTADO DE ACTIVIDADES'!Funciones_Movimientos</definedName>
    <definedName name="Funciones_Movimientos" localSheetId="3">'ESTADO DE ACTIVIDADES ANALITICO'!Funciones_Movimientos</definedName>
    <definedName name="Funciones_Movimientos" localSheetId="1">'ESTADO DE SITUACION FINANCIERA'!Funciones_Movimientos</definedName>
    <definedName name="Funciones_Movimientos" localSheetId="11">NOTAS!Funciones_Movimientos</definedName>
    <definedName name="Funciones_Movimientos">[0]!Funciones_Movimientos</definedName>
    <definedName name="Funciones_Polizas" localSheetId="5">'EDO. CAMBIOS EN LA SIT. FIN.'!Funciones_Polizas</definedName>
    <definedName name="Funciones_Polizas" localSheetId="2">'ESTADO DE ACTIVIDADES'!Funciones_Polizas</definedName>
    <definedName name="Funciones_Polizas" localSheetId="3">'ESTADO DE ACTIVIDADES ANALITICO'!Funciones_Polizas</definedName>
    <definedName name="Funciones_Polizas" localSheetId="1">'ESTADO DE SITUACION FINANCIERA'!Funciones_Polizas</definedName>
    <definedName name="Funciones_Polizas" localSheetId="11">NOTAS!Funciones_Polizas</definedName>
    <definedName name="Funciones_Polizas">[0]!Funciones_Polizas</definedName>
    <definedName name="Funciones_Saldos" localSheetId="5">'EDO. CAMBIOS EN LA SIT. FIN.'!Funciones_Saldos</definedName>
    <definedName name="Funciones_Saldos" localSheetId="2">'ESTADO DE ACTIVIDADES'!Funciones_Saldos</definedName>
    <definedName name="Funciones_Saldos" localSheetId="3">'ESTADO DE ACTIVIDADES ANALITICO'!Funciones_Saldos</definedName>
    <definedName name="Funciones_Saldos" localSheetId="1">'ESTADO DE SITUACION FINANCIERA'!Funciones_Saldos</definedName>
    <definedName name="Funciones_Saldos" localSheetId="11">NOTAS!Funciones_Saldos</definedName>
    <definedName name="Funciones_Saldos">[0]!Funciones_Saldos</definedName>
    <definedName name="Funciones_Tablas" localSheetId="5">'EDO. CAMBIOS EN LA SIT. FIN.'!Funciones_Tablas</definedName>
    <definedName name="Funciones_Tablas" localSheetId="2">'ESTADO DE ACTIVIDADES'!Funciones_Tablas</definedName>
    <definedName name="Funciones_Tablas" localSheetId="3">'ESTADO DE ACTIVIDADES ANALITICO'!Funciones_Tablas</definedName>
    <definedName name="Funciones_Tablas" localSheetId="1">'ESTADO DE SITUACION FINANCIERA'!Funciones_Tablas</definedName>
    <definedName name="Funciones_Tablas" localSheetId="11">NOTAS!Funciones_Tablas</definedName>
    <definedName name="Funciones_Tablas">[0]!Funciones_Tablas</definedName>
    <definedName name="Ir_Inicio" localSheetId="5">'EDO. CAMBIOS EN LA SIT. FIN.'!Ir_Inicio</definedName>
    <definedName name="Ir_Inicio" localSheetId="2">'ESTADO DE ACTIVIDADES'!Ir_Inicio</definedName>
    <definedName name="Ir_Inicio" localSheetId="3">'ESTADO DE ACTIVIDADES ANALITICO'!Ir_Inicio</definedName>
    <definedName name="Ir_Inicio" localSheetId="1">'ESTADO DE SITUACION FINANCIERA'!Ir_Inicio</definedName>
    <definedName name="Ir_Inicio" localSheetId="11">NOTAS!Ir_Inicio</definedName>
    <definedName name="Ir_Inicio">[0]!Ir_Inicio</definedName>
    <definedName name="Meses" localSheetId="5">#REF!</definedName>
    <definedName name="Meses" localSheetId="2">#REF!</definedName>
    <definedName name="Meses" localSheetId="3">#REF!</definedName>
    <definedName name="Meses" localSheetId="1">#REF!</definedName>
    <definedName name="Meses" localSheetId="11">#REF!</definedName>
    <definedName name="Meses">#REF!</definedName>
    <definedName name="Reglas" localSheetId="5">OFFSET([1]Definiciones!$I$1,0,0,COUNTA([1]Definiciones!$I$1:$I$65536),1)</definedName>
    <definedName name="Reglas" localSheetId="2">OFFSET([2]Definiciones!$I$1,0,0,COUNTA([2]Definiciones!$I$1:$I$65536),1)</definedName>
    <definedName name="Reglas" localSheetId="3">OFFSET([3]Definiciones!$I$1,0,0,COUNTA([3]Definiciones!$I$1:$I$65536),1)</definedName>
    <definedName name="Reglas" localSheetId="1">OFFSET([4]Definiciones!$I$1,0,0,COUNTA([4]Definiciones!$I$1:$I$65536),1)</definedName>
    <definedName name="Reglas" localSheetId="11">OFFSET([5]Definiciones!$I$1,0,0,COUNTA([5]Definiciones!$I:$I),1)</definedName>
    <definedName name="Reglas">OFFSET([6]Definiciones!$I$1,0,0,COUNTA([6]Definiciones!$I:$I),1)</definedName>
    <definedName name="ReglasDatos" localSheetId="5">OFFSET([1]Definiciones!$K$1,0,0,COUNTA([1]Definiciones!$K$1:$K$65536),1)</definedName>
    <definedName name="ReglasDatos" localSheetId="2">OFFSET([2]Definiciones!$K$1,0,0,COUNTA([2]Definiciones!$K$1:$K$65536),1)</definedName>
    <definedName name="ReglasDatos" localSheetId="3">OFFSET([3]Definiciones!$K$1,0,0,COUNTA([3]Definiciones!$K$1:$K$65536),1)</definedName>
    <definedName name="ReglasDatos" localSheetId="1">OFFSET([4]Definiciones!$K$1,0,0,COUNTA([4]Definiciones!$K$1:$K$65536),1)</definedName>
    <definedName name="ReglasDatos" localSheetId="11">OFFSET([5]Definiciones!$K$1,0,0,COUNTA([5]Definiciones!$K:$K),1)</definedName>
    <definedName name="ReglasDatos">OFFSET([6]Definiciones!$K$1,0,0,COUNTA([6]Definiciones!$K:$K),1)</definedName>
    <definedName name="TablaD">[7]Reglas!$A$4:$G$972</definedName>
    <definedName name="Tema_2" localSheetId="5">'EDO. CAMBIOS EN LA SIT. FIN.'!Tema_2</definedName>
    <definedName name="Tema_2" localSheetId="2">'ESTADO DE ACTIVIDADES'!Tema_2</definedName>
    <definedName name="Tema_2" localSheetId="3">'ESTADO DE ACTIVIDADES ANALITICO'!Tema_2</definedName>
    <definedName name="Tema_2" localSheetId="1">'ESTADO DE SITUACION FINANCIERA'!Tema_2</definedName>
    <definedName name="Tema_2" localSheetId="11">NOTAS!Tema_2</definedName>
    <definedName name="Tema_2">[0]!Tema_2</definedName>
    <definedName name="Tema_3" localSheetId="5">'EDO. CAMBIOS EN LA SIT. FIN.'!Tema_3</definedName>
    <definedName name="Tema_3" localSheetId="2">'ESTADO DE ACTIVIDADES'!Tema_3</definedName>
    <definedName name="Tema_3" localSheetId="3">'ESTADO DE ACTIVIDADES ANALITICO'!Tema_3</definedName>
    <definedName name="Tema_3" localSheetId="1">'ESTADO DE SITUACION FINANCIERA'!Tema_3</definedName>
    <definedName name="Tema_3" localSheetId="11">NOTAS!Tema_3</definedName>
    <definedName name="Tema_3">[0]!Tema_3</definedName>
    <definedName name="Tema_4" localSheetId="5">'EDO. CAMBIOS EN LA SIT. FIN.'!Tema_4</definedName>
    <definedName name="Tema_4" localSheetId="2">'ESTADO DE ACTIVIDADES'!Tema_4</definedName>
    <definedName name="Tema_4" localSheetId="3">'ESTADO DE ACTIVIDADES ANALITICO'!Tema_4</definedName>
    <definedName name="Tema_4" localSheetId="1">'ESTADO DE SITUACION FINANCIERA'!Tema_4</definedName>
    <definedName name="Tema_4" localSheetId="11">NOTAS!Tema_4</definedName>
    <definedName name="Tema_4">[0]!Tema_4</definedName>
    <definedName name="Tema_5" localSheetId="5">'EDO. CAMBIOS EN LA SIT. FIN.'!Tema_5</definedName>
    <definedName name="Tema_5" localSheetId="2">'ESTADO DE ACTIVIDADES'!Tema_5</definedName>
    <definedName name="Tema_5" localSheetId="3">'ESTADO DE ACTIVIDADES ANALITICO'!Tema_5</definedName>
    <definedName name="Tema_5" localSheetId="1">'ESTADO DE SITUACION FINANCIERA'!Tema_5</definedName>
    <definedName name="Tema_5" localSheetId="11">NOTAS!Tema_5</definedName>
    <definedName name="Tema_5">[0]!Tema_5</definedName>
    <definedName name="Tema_6" localSheetId="5">'EDO. CAMBIOS EN LA SIT. FIN.'!Tema_6</definedName>
    <definedName name="Tema_6" localSheetId="2">'ESTADO DE ACTIVIDADES'!Tema_6</definedName>
    <definedName name="Tema_6" localSheetId="3">'ESTADO DE ACTIVIDADES ANALITICO'!Tema_6</definedName>
    <definedName name="Tema_6" localSheetId="1">'ESTADO DE SITUACION FINANCIERA'!Tema_6</definedName>
    <definedName name="Tema_6" localSheetId="11">NOTAS!Tema_6</definedName>
    <definedName name="Tema_6">[0]!Tema_6</definedName>
    <definedName name="TiposDeposito" localSheetId="5">OFFSET([1]Definiciones!$M$1,0,0,COUNTA([1]Definiciones!$M$1:$M$65536),1)</definedName>
    <definedName name="TiposDeposito" localSheetId="2">OFFSET([2]Definiciones!$M$1,0,0,COUNTA([2]Definiciones!$M$1:$M$65536),1)</definedName>
    <definedName name="TiposDeposito" localSheetId="3">OFFSET([3]Definiciones!$M$1,0,0,COUNTA([3]Definiciones!$M$1:$M$65536),1)</definedName>
    <definedName name="TiposDeposito" localSheetId="1">OFFSET([4]Definiciones!$M$1,0,0,COUNTA([4]Definiciones!$M$1:$M$65536),1)</definedName>
    <definedName name="TiposDeposito" localSheetId="11">OFFSET([5]Definiciones!$M$1,0,0,COUNTA([5]Definiciones!$M:$M),1)</definedName>
    <definedName name="TiposDeposito">OFFSET([6]Definiciones!$M$1,0,0,COUNTA([6]Definiciones!$M:$M),1)</definedName>
    <definedName name="_xlnm.Print_Titles" localSheetId="5">'EDO. CAMBIOS EN LA SIT. FIN.'!$1:$7</definedName>
    <definedName name="_xlnm.Print_Titles" localSheetId="2">'ESTADO DE ACTIVIDADES'!$4:$9</definedName>
    <definedName name="_xlnm.Print_Titles" localSheetId="3">'ESTADO DE ACTIVIDADES ANALITICO'!$2:$6</definedName>
    <definedName name="_xlnm.Print_Titles" localSheetId="6">'ESTADO DE FLUJO DE EFECTIVO'!$6:$13</definedName>
    <definedName name="_xlnm.Print_Titles" localSheetId="11">NOTAS!$1:$4</definedName>
  </definedNames>
  <calcPr calcId="152511"/>
</workbook>
</file>

<file path=xl/calcChain.xml><?xml version="1.0" encoding="utf-8"?>
<calcChain xmlns="http://schemas.openxmlformats.org/spreadsheetml/2006/main">
  <c r="I51" i="12" l="1"/>
  <c r="H51" i="12"/>
  <c r="G51" i="12"/>
  <c r="F44" i="12"/>
  <c r="F51" i="12"/>
  <c r="E51" i="12"/>
  <c r="D51" i="12"/>
  <c r="I24" i="12"/>
  <c r="H24" i="12"/>
  <c r="G24" i="12"/>
  <c r="F19" i="12"/>
  <c r="F24" i="12" s="1"/>
  <c r="E24" i="12"/>
  <c r="D24" i="12"/>
  <c r="C420" i="16"/>
  <c r="C80" i="17"/>
  <c r="C24" i="18"/>
  <c r="C472" i="19"/>
  <c r="E753" i="11"/>
  <c r="G582" i="11"/>
  <c r="D582" i="11"/>
  <c r="E579" i="11"/>
  <c r="F579" i="11" s="1"/>
  <c r="E578" i="11"/>
  <c r="E582" i="11" s="1"/>
  <c r="G547" i="11"/>
  <c r="F547" i="11"/>
  <c r="F537" i="11"/>
  <c r="E537" i="11"/>
  <c r="G536" i="11"/>
  <c r="G535" i="11"/>
  <c r="G534" i="11"/>
  <c r="G533" i="11"/>
  <c r="G532" i="11"/>
  <c r="G531" i="11"/>
  <c r="G537" i="11" s="1"/>
  <c r="G530" i="11"/>
  <c r="F412" i="11"/>
  <c r="H377" i="11"/>
  <c r="F346" i="11"/>
  <c r="H320" i="11"/>
  <c r="F130" i="11"/>
  <c r="G122" i="11"/>
  <c r="F109" i="11"/>
  <c r="G94" i="11" s="1"/>
  <c r="F86" i="11"/>
  <c r="G74" i="11"/>
  <c r="H54" i="11"/>
  <c r="G50" i="11"/>
  <c r="F578" i="11"/>
  <c r="F582" i="11" s="1"/>
  <c r="F45" i="7"/>
  <c r="E45" i="7"/>
  <c r="I45" i="7" s="1"/>
  <c r="I43" i="7"/>
  <c r="I42" i="7"/>
  <c r="I41" i="7"/>
  <c r="I39" i="7"/>
  <c r="I38" i="7"/>
  <c r="I37" i="7"/>
  <c r="G36" i="7"/>
  <c r="F36" i="7"/>
  <c r="I36" i="7" s="1"/>
  <c r="I35" i="7"/>
  <c r="G34" i="7"/>
  <c r="I32" i="7"/>
  <c r="I31" i="7"/>
  <c r="I27" i="7"/>
  <c r="I25" i="7"/>
  <c r="I24" i="7"/>
  <c r="I23" i="7"/>
  <c r="I21" i="7"/>
  <c r="I20" i="7"/>
  <c r="I19" i="7"/>
  <c r="G18" i="7"/>
  <c r="F18" i="7"/>
  <c r="I18" i="7" s="1"/>
  <c r="I17" i="7"/>
  <c r="G16" i="7"/>
  <c r="F16" i="7"/>
  <c r="I16" i="7" s="1"/>
  <c r="I14" i="7"/>
  <c r="I13" i="7"/>
  <c r="E12" i="7"/>
  <c r="I12" i="7" s="1"/>
  <c r="I11" i="7"/>
  <c r="F34" i="7"/>
  <c r="I34" i="7" s="1"/>
  <c r="C87" i="6"/>
  <c r="C97" i="6"/>
  <c r="C66" i="6"/>
  <c r="C25" i="6"/>
  <c r="C19" i="6"/>
  <c r="C35" i="6"/>
  <c r="C99" i="6" s="1"/>
  <c r="Y148" i="5"/>
  <c r="W148" i="5"/>
  <c r="U148" i="5"/>
  <c r="Y146" i="5"/>
  <c r="Y143" i="5"/>
  <c r="W146" i="5"/>
  <c r="W143" i="5"/>
  <c r="U146" i="5"/>
  <c r="W145" i="5"/>
  <c r="U145" i="5"/>
  <c r="Y140" i="5"/>
  <c r="W140" i="5"/>
  <c r="U140" i="5"/>
  <c r="AA140" i="5" s="1"/>
  <c r="W138" i="5"/>
  <c r="U138" i="5"/>
  <c r="Y136" i="5"/>
  <c r="Y131" i="5"/>
  <c r="W136" i="5"/>
  <c r="W131" i="5" s="1"/>
  <c r="W150" i="5" s="1"/>
  <c r="U136" i="5"/>
  <c r="U131" i="5"/>
  <c r="Y112" i="5"/>
  <c r="W112" i="5"/>
  <c r="U112" i="5"/>
  <c r="AA112" i="5" s="1"/>
  <c r="Y108" i="5"/>
  <c r="Y106" i="5"/>
  <c r="W108" i="5"/>
  <c r="W106" i="5"/>
  <c r="U108" i="5"/>
  <c r="U106" i="5"/>
  <c r="W103" i="5"/>
  <c r="U103" i="5"/>
  <c r="Y102" i="5"/>
  <c r="W102" i="5"/>
  <c r="U102" i="5"/>
  <c r="Y101" i="5"/>
  <c r="W101" i="5"/>
  <c r="W94" i="5"/>
  <c r="U101" i="5"/>
  <c r="Y100" i="5"/>
  <c r="W100" i="5"/>
  <c r="U100" i="5"/>
  <c r="Y99" i="5"/>
  <c r="W99" i="5"/>
  <c r="U99" i="5"/>
  <c r="Y98" i="5"/>
  <c r="W98" i="5"/>
  <c r="U98" i="5"/>
  <c r="W97" i="5"/>
  <c r="U97" i="5"/>
  <c r="Y96" i="5"/>
  <c r="W96" i="5"/>
  <c r="U96" i="5"/>
  <c r="Y95" i="5"/>
  <c r="W95" i="5"/>
  <c r="U95" i="5"/>
  <c r="Y92" i="5"/>
  <c r="W92" i="5"/>
  <c r="U92" i="5"/>
  <c r="Y90" i="5"/>
  <c r="W90" i="5"/>
  <c r="U90" i="5"/>
  <c r="Y89" i="5"/>
  <c r="W89" i="5"/>
  <c r="U89" i="5"/>
  <c r="W88" i="5"/>
  <c r="U88" i="5"/>
  <c r="Y87" i="5"/>
  <c r="W87" i="5"/>
  <c r="U87" i="5"/>
  <c r="Y85" i="5"/>
  <c r="W85" i="5"/>
  <c r="W84" i="5" s="1"/>
  <c r="U85" i="5"/>
  <c r="U84" i="5" s="1"/>
  <c r="Y82" i="5"/>
  <c r="W82" i="5"/>
  <c r="U82" i="5"/>
  <c r="Y81" i="5"/>
  <c r="W81" i="5"/>
  <c r="U81" i="5"/>
  <c r="W80" i="5"/>
  <c r="U80" i="5"/>
  <c r="Y79" i="5"/>
  <c r="W79" i="5"/>
  <c r="U79" i="5"/>
  <c r="Y78" i="5"/>
  <c r="W78" i="5"/>
  <c r="W76" i="5"/>
  <c r="U78" i="5"/>
  <c r="Y77" i="5"/>
  <c r="Y76" i="5" s="1"/>
  <c r="W77" i="5"/>
  <c r="U77" i="5"/>
  <c r="U76" i="5" s="1"/>
  <c r="AA76" i="5" s="1"/>
  <c r="Y59" i="5"/>
  <c r="Y56" i="5"/>
  <c r="W59" i="5"/>
  <c r="W56" i="5"/>
  <c r="U59" i="5"/>
  <c r="X56" i="5"/>
  <c r="V56" i="5"/>
  <c r="U56" i="5"/>
  <c r="AA56" i="5" s="1"/>
  <c r="AA53" i="5"/>
  <c r="AA50" i="5"/>
  <c r="W48" i="5"/>
  <c r="W47" i="5" s="1"/>
  <c r="U48" i="5"/>
  <c r="U47" i="5"/>
  <c r="Y47" i="5"/>
  <c r="AA43" i="5"/>
  <c r="AA38" i="5"/>
  <c r="Y36" i="5"/>
  <c r="Y34" i="5" s="1"/>
  <c r="Y63" i="5" s="1"/>
  <c r="W36" i="5"/>
  <c r="W34" i="5" s="1"/>
  <c r="U36" i="5"/>
  <c r="U34" i="5" s="1"/>
  <c r="S34" i="5"/>
  <c r="W30" i="5"/>
  <c r="W29" i="5"/>
  <c r="U30" i="5"/>
  <c r="U29" i="5"/>
  <c r="AA29" i="5" s="1"/>
  <c r="Y29" i="5"/>
  <c r="Y26" i="5"/>
  <c r="W26" i="5"/>
  <c r="W24" i="5" s="1"/>
  <c r="U26" i="5"/>
  <c r="U24" i="5" s="1"/>
  <c r="AA24" i="5" s="1"/>
  <c r="Y24" i="5"/>
  <c r="AA18" i="5"/>
  <c r="Y84" i="5"/>
  <c r="Y94" i="5"/>
  <c r="U143" i="5"/>
  <c r="U94" i="5"/>
  <c r="M53" i="4"/>
  <c r="K47" i="4"/>
  <c r="K45" i="4"/>
  <c r="K44" i="4"/>
  <c r="K53" i="4"/>
  <c r="K38" i="4"/>
  <c r="E32" i="4"/>
  <c r="M30" i="4"/>
  <c r="K30" i="4"/>
  <c r="C29" i="4"/>
  <c r="C28" i="4"/>
  <c r="C27" i="4"/>
  <c r="C26" i="4"/>
  <c r="C25" i="4"/>
  <c r="C32" i="4" s="1"/>
  <c r="M20" i="4"/>
  <c r="M32" i="4" s="1"/>
  <c r="M55" i="4" s="1"/>
  <c r="E20" i="4"/>
  <c r="E34" i="4" s="1"/>
  <c r="C11" i="4"/>
  <c r="C20" i="4" s="1"/>
  <c r="K16" i="4"/>
  <c r="K15" i="4"/>
  <c r="K20" i="4" s="1"/>
  <c r="K32" i="4" s="1"/>
  <c r="K55" i="4" s="1"/>
  <c r="AA106" i="5"/>
  <c r="AA94" i="5"/>
  <c r="C34" i="4" l="1"/>
  <c r="AA34" i="5"/>
  <c r="U63" i="5"/>
  <c r="AA47" i="5"/>
  <c r="W63" i="5"/>
  <c r="W152" i="5" s="1"/>
  <c r="AA84" i="5"/>
  <c r="U150" i="5"/>
  <c r="AA131" i="5"/>
  <c r="Y150" i="5"/>
  <c r="Y152" i="5" s="1"/>
  <c r="E30" i="7"/>
  <c r="E29" i="7" l="1"/>
  <c r="I29" i="7" s="1"/>
  <c r="I30" i="7"/>
  <c r="AA63" i="5"/>
  <c r="U152" i="5"/>
  <c r="AA152" i="5" s="1"/>
</calcChain>
</file>

<file path=xl/comments1.xml><?xml version="1.0" encoding="utf-8"?>
<comments xmlns="http://schemas.openxmlformats.org/spreadsheetml/2006/main">
  <authors>
    <author>Autor</author>
  </authors>
  <commentList>
    <comment ref="E11" authorId="0" shapeId="0">
      <text>
        <r>
          <rPr>
            <b/>
            <sz val="9"/>
            <color indexed="81"/>
            <rFont val="Tahoma"/>
            <family val="2"/>
          </rPr>
          <t>Autor:</t>
        </r>
        <r>
          <rPr>
            <sz val="9"/>
            <color indexed="81"/>
            <rFont val="Tahoma"/>
            <family val="2"/>
          </rPr>
          <t xml:space="preserve">
Total aportaciones balance dic 2016</t>
        </r>
      </text>
    </comment>
    <comment ref="F11" authorId="0" shapeId="0">
      <text>
        <r>
          <rPr>
            <b/>
            <sz val="9"/>
            <color indexed="81"/>
            <rFont val="Tahoma"/>
            <family val="2"/>
          </rPr>
          <t>Autor:</t>
        </r>
        <r>
          <rPr>
            <sz val="9"/>
            <color indexed="81"/>
            <rFont val="Tahoma"/>
            <family val="2"/>
          </rPr>
          <t xml:space="preserve">
total hacienda p.p. dic 2016</t>
        </r>
      </text>
    </comment>
    <comment ref="G11" authorId="0" shapeId="0">
      <text>
        <r>
          <rPr>
            <b/>
            <sz val="9"/>
            <color indexed="81"/>
            <rFont val="Tahoma"/>
            <family val="2"/>
          </rPr>
          <t>Autor:</t>
        </r>
        <r>
          <rPr>
            <sz val="9"/>
            <color indexed="81"/>
            <rFont val="Tahoma"/>
            <family val="2"/>
          </rPr>
          <t xml:space="preserve">
utilidad o perdida dic 2016
</t>
        </r>
      </text>
    </comment>
    <comment ref="E12" authorId="0" shapeId="0">
      <text>
        <r>
          <rPr>
            <b/>
            <sz val="9"/>
            <color indexed="81"/>
            <rFont val="Tahoma"/>
            <family val="2"/>
          </rPr>
          <t>Autor:</t>
        </r>
        <r>
          <rPr>
            <sz val="9"/>
            <color indexed="81"/>
            <rFont val="Tahoma"/>
            <family val="2"/>
          </rPr>
          <t xml:space="preserve">
aportaciones en el ejercicio 2017
</t>
        </r>
      </text>
    </comment>
    <comment ref="F18" authorId="0" shapeId="0">
      <text>
        <r>
          <rPr>
            <b/>
            <sz val="9"/>
            <color indexed="81"/>
            <rFont val="Tahoma"/>
            <family val="2"/>
          </rPr>
          <t>Autor:</t>
        </r>
        <r>
          <rPr>
            <sz val="9"/>
            <color indexed="81"/>
            <rFont val="Tahoma"/>
            <family val="2"/>
          </rPr>
          <t xml:space="preserve">
variacion de dic 2017 vs dic 2016</t>
        </r>
      </text>
    </comment>
    <comment ref="E27" authorId="0" shapeId="0">
      <text>
        <r>
          <rPr>
            <b/>
            <sz val="9"/>
            <color indexed="81"/>
            <rFont val="Tahoma"/>
            <family val="2"/>
          </rPr>
          <t>Autor:</t>
        </r>
        <r>
          <rPr>
            <sz val="9"/>
            <color indexed="81"/>
            <rFont val="Tahoma"/>
            <family val="2"/>
          </rPr>
          <t xml:space="preserve">
Total aportaciones balance dic 2017
</t>
        </r>
      </text>
    </comment>
    <comment ref="F27" authorId="0" shapeId="0">
      <text>
        <r>
          <rPr>
            <b/>
            <sz val="9"/>
            <color indexed="81"/>
            <rFont val="Tahoma"/>
            <family val="2"/>
          </rPr>
          <t>Autor:</t>
        </r>
        <r>
          <rPr>
            <sz val="9"/>
            <color indexed="81"/>
            <rFont val="Tahoma"/>
            <family val="2"/>
          </rPr>
          <t xml:space="preserve">
Total Hacienda p.p. 2017</t>
        </r>
      </text>
    </comment>
    <comment ref="G27" authorId="0" shapeId="0">
      <text>
        <r>
          <rPr>
            <b/>
            <sz val="9"/>
            <color indexed="81"/>
            <rFont val="Tahoma"/>
            <family val="2"/>
          </rPr>
          <t>Autor:</t>
        </r>
        <r>
          <rPr>
            <sz val="9"/>
            <color indexed="81"/>
            <rFont val="Tahoma"/>
            <family val="2"/>
          </rPr>
          <t xml:space="preserve">
utilidad o perdida ejercicio 2017
</t>
        </r>
      </text>
    </comment>
    <comment ref="E30" authorId="0" shapeId="0">
      <text>
        <r>
          <rPr>
            <b/>
            <sz val="9"/>
            <color indexed="81"/>
            <rFont val="Tahoma"/>
            <family val="2"/>
          </rPr>
          <t>Autor:</t>
        </r>
        <r>
          <rPr>
            <sz val="9"/>
            <color indexed="81"/>
            <rFont val="Tahoma"/>
            <family val="2"/>
          </rPr>
          <t xml:space="preserve">
aportacion del periodo (sep 2018)</t>
        </r>
      </text>
    </comment>
    <comment ref="G35" authorId="0" shapeId="0">
      <text>
        <r>
          <rPr>
            <b/>
            <sz val="9"/>
            <color indexed="81"/>
            <rFont val="Tahoma"/>
            <family val="2"/>
          </rPr>
          <t>Autor:</t>
        </r>
        <r>
          <rPr>
            <sz val="9"/>
            <color indexed="81"/>
            <rFont val="Tahoma"/>
            <family val="2"/>
          </rPr>
          <t xml:space="preserve">
UT O PERD PERIODO 2018
</t>
        </r>
      </text>
    </comment>
    <comment ref="F36" authorId="0" shapeId="0">
      <text>
        <r>
          <rPr>
            <b/>
            <sz val="9"/>
            <color indexed="81"/>
            <rFont val="Tahoma"/>
            <family val="2"/>
          </rPr>
          <t>Autor:</t>
        </r>
        <r>
          <rPr>
            <sz val="9"/>
            <color indexed="81"/>
            <rFont val="Tahoma"/>
            <family val="2"/>
          </rPr>
          <t xml:space="preserve">
variacion del final 2017 vs resultado del periodo
</t>
        </r>
      </text>
    </comment>
    <comment ref="E45" authorId="0" shapeId="0">
      <text>
        <r>
          <rPr>
            <b/>
            <sz val="9"/>
            <color indexed="81"/>
            <rFont val="Tahoma"/>
            <family val="2"/>
          </rPr>
          <t>Autor:</t>
        </r>
        <r>
          <rPr>
            <sz val="9"/>
            <color indexed="81"/>
            <rFont val="Tahoma"/>
            <family val="2"/>
          </rPr>
          <t xml:space="preserve">
Total aportaciones balance periodo (sep) 2018</t>
        </r>
      </text>
    </comment>
    <comment ref="F45" authorId="0" shapeId="0">
      <text>
        <r>
          <rPr>
            <b/>
            <sz val="9"/>
            <color indexed="81"/>
            <rFont val="Tahoma"/>
            <family val="2"/>
          </rPr>
          <t>Autor:</t>
        </r>
        <r>
          <rPr>
            <sz val="9"/>
            <color indexed="81"/>
            <rFont val="Tahoma"/>
            <family val="2"/>
          </rPr>
          <t xml:space="preserve">
total hacienda p.p. del periodo (sep 2018)
</t>
        </r>
      </text>
    </comment>
  </commentList>
</comments>
</file>

<file path=xl/sharedStrings.xml><?xml version="1.0" encoding="utf-8"?>
<sst xmlns="http://schemas.openxmlformats.org/spreadsheetml/2006/main" count="4073" uniqueCount="3192">
  <si>
    <t xml:space="preserve">COMISION MUNICIPAL DE AGUA POTABLE Y ALCANTARILLADO </t>
  </si>
  <si>
    <t xml:space="preserve">      DEL MUNICIPIO DE  VICTORIA, TAMAULIPAS</t>
  </si>
  <si>
    <t>ESTADO DE FLUJOS DE EFECTIVO</t>
  </si>
  <si>
    <t>DEL 1 DE ENERO  AL 31 DE DICIEMBRE DE 2018</t>
  </si>
  <si>
    <t>5</t>
  </si>
  <si>
    <t>Flujos de Efectivo de las Actividades de Operación</t>
  </si>
  <si>
    <t>Origen</t>
  </si>
  <si>
    <t>Impuestos</t>
  </si>
  <si>
    <t>Cuotas y Aportaciones de Seguridad Social</t>
  </si>
  <si>
    <t>Contribuciones de mejoras</t>
  </si>
  <si>
    <t>Derechos</t>
  </si>
  <si>
    <t>Productos de Tipo Corriente</t>
  </si>
  <si>
    <t>Aprovechamientos de Tipo Corriente</t>
  </si>
  <si>
    <t>Ingresos por Venta de Bienes y Servicios</t>
  </si>
  <si>
    <t>Ingresos no Comprendidos en las Fracciones de la Ley de Ingresos Causados en Ejercicios Fiscales Anteriores Pendientes de Liquidación o Pago</t>
  </si>
  <si>
    <t>Participaciones y Aportaciones</t>
  </si>
  <si>
    <t>Transferencias, Asignaciones y Subsidios y Otras Ayudas</t>
  </si>
  <si>
    <t>Otros Orígenes de Operación</t>
  </si>
  <si>
    <t>Aplicación</t>
  </si>
  <si>
    <t>Servicios Personales</t>
  </si>
  <si>
    <t>Materiales y Suministros</t>
  </si>
  <si>
    <t>Servicios Generales</t>
  </si>
  <si>
    <t>Transferencias Internas y Asignaciones al Sector Público</t>
  </si>
  <si>
    <t>Transferencias al resto del Sector Público</t>
  </si>
  <si>
    <t xml:space="preserve">Subsidios y Subvenciones </t>
  </si>
  <si>
    <t>Ayudas Sociales</t>
  </si>
  <si>
    <t>Pensiones y Jubilaciones</t>
  </si>
  <si>
    <t>Transferencias a Fideicomisos, Mandatos y Contratos Análogos</t>
  </si>
  <si>
    <t>Transferencias a la Seguridad Social</t>
  </si>
  <si>
    <t>Donativos</t>
  </si>
  <si>
    <t>Transferencias al Exterior</t>
  </si>
  <si>
    <t xml:space="preserve">Participaciones </t>
  </si>
  <si>
    <t xml:space="preserve">Aportaciones </t>
  </si>
  <si>
    <t>Convenios</t>
  </si>
  <si>
    <t>Otras Aplicaciones de Operación</t>
  </si>
  <si>
    <t>Flujos Netos de Efectivo por Actividades de Operación</t>
  </si>
  <si>
    <t xml:space="preserve">Flujos de Efectivo de las Actividades de Inversión </t>
  </si>
  <si>
    <t>Bienes Inmuebles, Infraestructura y Construcciones en Proceso</t>
  </si>
  <si>
    <t>Bienes Muebles</t>
  </si>
  <si>
    <t>Otros Orígenes de Inversión</t>
  </si>
  <si>
    <t>Otras Aplicaciones de Inversión</t>
  </si>
  <si>
    <t>Flujos Netos de Efectivo por Actividades de Inversión</t>
  </si>
  <si>
    <t>Flujo de Efectivo de las Actividades de Financiamiento</t>
  </si>
  <si>
    <t>Endeudamiento Neto</t>
  </si>
  <si>
    <t xml:space="preserve">   Interno</t>
  </si>
  <si>
    <t xml:space="preserve">   Externo</t>
  </si>
  <si>
    <t>Otros Orígenes de Financiamiento</t>
  </si>
  <si>
    <t>Servicios de la Deuda</t>
  </si>
  <si>
    <t>Otras Aplicaciones de Financiamiento</t>
  </si>
  <si>
    <t>Flujos netos de Efectivo por Actividades de Financiamiento</t>
  </si>
  <si>
    <t xml:space="preserve">Incremento/Disminución Neta en el Efectivo y Equivalentes al Efectivo </t>
  </si>
  <si>
    <t>Efectivo y Equivalentes al Efectivo al inicio del Ejercicio</t>
  </si>
  <si>
    <t xml:space="preserve"> </t>
  </si>
  <si>
    <t>Efectivo y Equivalentes al Efectivo al final del Ejercicio</t>
  </si>
  <si>
    <t>"Bajo protesta de decir verdad declaramos que los Estados Financieros y sus Notas, son razonablemente correctos y son responsabilidad del emisor"</t>
  </si>
  <si>
    <t xml:space="preserve">               COMISION  MUNICIPAL DE AGUA POTABLE  Y  ALCANTARILLADO </t>
  </si>
  <si>
    <t xml:space="preserve">  </t>
  </si>
  <si>
    <t>ESTADO DE SITUACION FINANCIERA</t>
  </si>
  <si>
    <t>AL 31 DE DICIEMBRE DE 2018</t>
  </si>
  <si>
    <t>1</t>
  </si>
  <si>
    <t>ACTIVO</t>
  </si>
  <si>
    <t>PASIVO</t>
  </si>
  <si>
    <t>ACTIVO CIRCULANTE</t>
  </si>
  <si>
    <t>PASIVO CIRCULANTE</t>
  </si>
  <si>
    <t>I</t>
  </si>
  <si>
    <t>Efectivo y Equivalentes</t>
  </si>
  <si>
    <t>21100000000000000000</t>
  </si>
  <si>
    <t>2.1.1</t>
  </si>
  <si>
    <t>X</t>
  </si>
  <si>
    <t>Cuentas por Pagar a Corto Plazo</t>
  </si>
  <si>
    <t>II</t>
  </si>
  <si>
    <t>Derechos a Recibir Efectivo o Equivalentes</t>
  </si>
  <si>
    <t>Documentos por Pagar a Corto Plazo</t>
  </si>
  <si>
    <t>III</t>
  </si>
  <si>
    <t>Derechos a Recibir Bienes o Servicios</t>
  </si>
  <si>
    <t>21300000000000000000</t>
  </si>
  <si>
    <t>Porción a Corto Plazo de la Deuda Pública a L.P.</t>
  </si>
  <si>
    <t>Inventarios</t>
  </si>
  <si>
    <t>Titulos y Valores a Corto Plazo</t>
  </si>
  <si>
    <t>IV</t>
  </si>
  <si>
    <t>Almacenes</t>
  </si>
  <si>
    <t>21500000000000000000</t>
  </si>
  <si>
    <t>2.1.5</t>
  </si>
  <si>
    <t>XI</t>
  </si>
  <si>
    <t>Pasivo Diferido a Corto Plazo</t>
  </si>
  <si>
    <t>Estimacíon por Pérdida o Deterioro de Activos C.</t>
  </si>
  <si>
    <t>21600000000000000000</t>
  </si>
  <si>
    <t>2.1.6</t>
  </si>
  <si>
    <t>XII</t>
  </si>
  <si>
    <t>Fondos y Bienes en Teceros en Garantia y/o Admón. A Corto Plazo</t>
  </si>
  <si>
    <t>Otros Activos Circulantes</t>
  </si>
  <si>
    <t>Administracíon a Corto Plazo</t>
  </si>
  <si>
    <t>Provisiones a Corto Plazo</t>
  </si>
  <si>
    <t>Otros Pasivo a Corto Plazo</t>
  </si>
  <si>
    <t>Total Activos Circulantes</t>
  </si>
  <si>
    <t>Total de Pasivos Circulantes</t>
  </si>
  <si>
    <t>ACTIVO NO CIRCULANTE</t>
  </si>
  <si>
    <t>PASIVO NO CIRCULANTE</t>
  </si>
  <si>
    <t>Inversiones Financieras a Largo Plazo</t>
  </si>
  <si>
    <t>Derechos a Recibir Efectivo o Equivalentes a L.P.</t>
  </si>
  <si>
    <t>Cuentas por Pagar a Largo Plazo</t>
  </si>
  <si>
    <t>V</t>
  </si>
  <si>
    <t>Bienes Inmuebles, Infraestructura y Construc. en Proceso</t>
  </si>
  <si>
    <t>Documentos por Pagar a Largo Plazo</t>
  </si>
  <si>
    <t>VI</t>
  </si>
  <si>
    <t>22300000000000000000</t>
  </si>
  <si>
    <t>2.2.3</t>
  </si>
  <si>
    <t>Deuda Pública a Largo Plazo</t>
  </si>
  <si>
    <t>VII</t>
  </si>
  <si>
    <t>Activos Intangibles</t>
  </si>
  <si>
    <t>Pasivos Diferidos a Largo Plazo</t>
  </si>
  <si>
    <t>VIII</t>
  </si>
  <si>
    <t>Depreciación, Deterioro y Amortización Acum.de Bienes</t>
  </si>
  <si>
    <t>Fondos y Bienes en Teceros en Garantia y/o Admón. A Largo Plazo</t>
  </si>
  <si>
    <t>IX</t>
  </si>
  <si>
    <t>Activos Diferidos</t>
  </si>
  <si>
    <t>Provisiones a Largo Plazo</t>
  </si>
  <si>
    <t>Estimacíon por Pérdida o Deterioro de Activos No C.</t>
  </si>
  <si>
    <t>Total de Pasivos no Circulantes</t>
  </si>
  <si>
    <t>Otros Activos No Circulantes</t>
  </si>
  <si>
    <t>Total de Activos no Circulantes</t>
  </si>
  <si>
    <t>Total de Pasivo</t>
  </si>
  <si>
    <t>Total Activos</t>
  </si>
  <si>
    <t>HACIENDA PÚBLICA/ PATRIMONIO</t>
  </si>
  <si>
    <t>HACIENDA PÚBLICA/PATRIMONIO CONTRIBUIDO</t>
  </si>
  <si>
    <t>SOFTWARE</t>
  </si>
  <si>
    <t>31100000000000000000</t>
  </si>
  <si>
    <t>3.1.1</t>
  </si>
  <si>
    <t>XIII</t>
  </si>
  <si>
    <t>Aportaciones</t>
  </si>
  <si>
    <t>Actualizacíon de la Hacienda Pública/Patrimonio</t>
  </si>
  <si>
    <t>Donación de Capital</t>
  </si>
  <si>
    <t>HACIENDA PÚBLICA /PATRIMONIO GENERADO</t>
  </si>
  <si>
    <t>3.2.1</t>
  </si>
  <si>
    <t>XIV</t>
  </si>
  <si>
    <t>Resultados del Ejercicio (Ahorro/ Desahorro)</t>
  </si>
  <si>
    <t>32200000000000000000</t>
  </si>
  <si>
    <t>3.2.2</t>
  </si>
  <si>
    <t>XV</t>
  </si>
  <si>
    <t>Resultados de Ejercicios Anteriores</t>
  </si>
  <si>
    <t>32300000000000000000</t>
  </si>
  <si>
    <t>XVI</t>
  </si>
  <si>
    <t>Revalúos</t>
  </si>
  <si>
    <t>Reservas</t>
  </si>
  <si>
    <t>32500000000000000000</t>
  </si>
  <si>
    <t>XVII</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</si>
  <si>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</si>
  <si>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</si>
  <si>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</si>
  <si>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</si>
  <si>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</si>
  <si>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 Pasivo y Hacienda Pública/Patrimonio</t>
  </si>
  <si>
    <t>SUMA DEL ACTIVO</t>
  </si>
  <si>
    <t xml:space="preserve">'1,595,215,884.28 </t>
  </si>
  <si>
    <t>ESTADO DE ACTIVIDADES ANALITICO</t>
  </si>
  <si>
    <t>DEL 1 DE ENERO AL 31 DE DICIEMBRE DE 2018</t>
  </si>
  <si>
    <t>NUM.</t>
  </si>
  <si>
    <t>RUBRO/PARTIDA</t>
  </si>
  <si>
    <t>ENERO</t>
  </si>
  <si>
    <t>FEBRERO</t>
  </si>
  <si>
    <t>MARZO</t>
  </si>
  <si>
    <t>ABRIL</t>
  </si>
  <si>
    <t>MAYO</t>
  </si>
  <si>
    <t>JUNIO</t>
  </si>
  <si>
    <t>JULIO</t>
  </si>
  <si>
    <t>AGOSTO</t>
  </si>
  <si>
    <t>SEPTIEMBRE</t>
  </si>
  <si>
    <t>OCTUBRE</t>
  </si>
  <si>
    <t>NOVIEMBRE</t>
  </si>
  <si>
    <t>DICIEMBRE</t>
  </si>
  <si>
    <t>TOTAL</t>
  </si>
  <si>
    <t>INGRESOS Y OTROS BENEFICIOS</t>
  </si>
  <si>
    <t>Ingresos de Gestión</t>
  </si>
  <si>
    <t>Derechos por Prestación de Servicios</t>
  </si>
  <si>
    <t>Accesorios de Derechos</t>
  </si>
  <si>
    <t>Otros Derechos</t>
  </si>
  <si>
    <t>4.1.5</t>
  </si>
  <si>
    <t>Productos de tipo corriente</t>
  </si>
  <si>
    <t>4.1.5.2</t>
  </si>
  <si>
    <t>Enajenación de bienes muebles no sujetos a ser inventariados</t>
  </si>
  <si>
    <t>4.1.5.9</t>
  </si>
  <si>
    <t>Otros Productos que generan ingresos corrientes</t>
  </si>
  <si>
    <t>4.1.7</t>
  </si>
  <si>
    <t xml:space="preserve">Ingresos por Venta de Bienes y Servicios </t>
  </si>
  <si>
    <t>4.1.7.3</t>
  </si>
  <si>
    <t>Ingresos por Venta de Bienes y Servicios de Org.Descentralizados</t>
  </si>
  <si>
    <t>Participaciones,Aportaciones, Transferencias, Asignaciones, Subsidios y Otras Ayudas</t>
  </si>
  <si>
    <t>4.2.1</t>
  </si>
  <si>
    <t>Participaciones</t>
  </si>
  <si>
    <t>4.2.1.3</t>
  </si>
  <si>
    <t>Transferencias, Asignaciones, Subsidios y Otras Ayudas</t>
  </si>
  <si>
    <t>Subsidios y Subvenciones</t>
  </si>
  <si>
    <t>Otros Ingresos y Beneficios</t>
  </si>
  <si>
    <t>4.3.1</t>
  </si>
  <si>
    <t>Ingresos Financieros</t>
  </si>
  <si>
    <t>4.3.1.1.</t>
  </si>
  <si>
    <t xml:space="preserve">Intereses Ganados de Valores, Créditos, Bonos y Otros </t>
  </si>
  <si>
    <t>Otros Ingresos Financieros</t>
  </si>
  <si>
    <t>4.3.2</t>
  </si>
  <si>
    <t>Incremento por Variación de Inventarios</t>
  </si>
  <si>
    <t>4.3.2.5</t>
  </si>
  <si>
    <t>Incremento por Variación de Almacén de Materias Primas, Materiales y Suministros de Consumo</t>
  </si>
  <si>
    <t>Disminucíón del Exceso de Estimaciones por Pérdida o Deterioro</t>
  </si>
  <si>
    <t>Disminucíón del Exceso de Estimaciones por Pérdida o Deterioro U Obsolencia</t>
  </si>
  <si>
    <t>Disminución del Exceso de Provisiones</t>
  </si>
  <si>
    <t>4.3.9</t>
  </si>
  <si>
    <t>Otros Ingresos y Beneficios Varios</t>
  </si>
  <si>
    <t>Otros Ingresos de Ejercicios Anteriores</t>
  </si>
  <si>
    <t>Bonificaciones y Descuentos Obtenidos</t>
  </si>
  <si>
    <t>4.3.9.3</t>
  </si>
  <si>
    <t>Diferencias por Tipo de Cambio a Favor en Efectivo y Equivalentes</t>
  </si>
  <si>
    <t>Resultados por Posición Monetaria</t>
  </si>
  <si>
    <t>Utilidades por Participación Patrimonial</t>
  </si>
  <si>
    <t>4.3.9.9</t>
  </si>
  <si>
    <t>Total de Ingresos</t>
  </si>
  <si>
    <t>GASTOS Y OTRAS PERDIDAS</t>
  </si>
  <si>
    <t>Gastos de Funcionamiento</t>
  </si>
  <si>
    <t>5.1.1</t>
  </si>
  <si>
    <t>5.1.1.1</t>
  </si>
  <si>
    <t>Remuneraciones al personal de carácter permanente</t>
  </si>
  <si>
    <t>5.1.1.2</t>
  </si>
  <si>
    <t>Remuneraciones al personal de carácter transitorio</t>
  </si>
  <si>
    <t>5.1.1.3</t>
  </si>
  <si>
    <t>Remuneraciones adicionales y especiales</t>
  </si>
  <si>
    <t>5.1.1.4</t>
  </si>
  <si>
    <t>Seguridad Social</t>
  </si>
  <si>
    <t>5.1.1.5</t>
  </si>
  <si>
    <t>Otras prestaciones sociales y económicas</t>
  </si>
  <si>
    <t>5.1.1.6</t>
  </si>
  <si>
    <t>Pago de estímulos a servidores públicos</t>
  </si>
  <si>
    <t>5.1.2</t>
  </si>
  <si>
    <t>5.1.2.1</t>
  </si>
  <si>
    <t>Materiales de administración, emisión de documentos y artículos oficiales</t>
  </si>
  <si>
    <t>Alimentos y Utensilios</t>
  </si>
  <si>
    <t>5.1.2.3</t>
  </si>
  <si>
    <t>Materias Primas y Mater.De Producción y Comercialización</t>
  </si>
  <si>
    <t>5.1.2.4</t>
  </si>
  <si>
    <t>Materiales y artículos de construcción y de reparación</t>
  </si>
  <si>
    <t>Productos Químicos</t>
  </si>
  <si>
    <t>5.1.2.6</t>
  </si>
  <si>
    <t>Combustibles, lubricantes y aditivos</t>
  </si>
  <si>
    <t>Vestuario, Blancos, Prendas de Protección y Articulos Deportivos</t>
  </si>
  <si>
    <t>5.1.2.9</t>
  </si>
  <si>
    <t>Herramientas, refacciones y accesorios menores</t>
  </si>
  <si>
    <t>5.1.3</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</si>
  <si>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</si>
  <si>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</si>
  <si>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</si>
  <si>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</si>
  <si>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</si>
  <si>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</si>
  <si>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</si>
  <si>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</si>
  <si>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</si>
  <si>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</si>
  <si>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5.1.3.6</t>
  </si>
  <si>
    <t>Servicios de comunicación social y publicidad</t>
  </si>
  <si>
    <t>5.1.3.7</t>
  </si>
  <si>
    <t>Servicios de traslado y viáticos</t>
  </si>
  <si>
    <t>5.1.3.8</t>
  </si>
  <si>
    <t>Servicios oficiales</t>
  </si>
  <si>
    <t>5.1.3.9</t>
  </si>
  <si>
    <t>Otros servicios generales</t>
  </si>
  <si>
    <t>Transferencias, asignaciones, Subsidios y Otras Ayudas</t>
  </si>
  <si>
    <t>Ayudas Sociales a Personas</t>
  </si>
  <si>
    <t>SUBSIDIOS Y SUBVENCIONES</t>
  </si>
  <si>
    <t>Becas</t>
  </si>
  <si>
    <t>5.2.8.1</t>
  </si>
  <si>
    <t>Donativo a Instituciones Sin Fines de Lucro</t>
  </si>
  <si>
    <t>Intereses, Comisiones y Otros Gastos de la Deuda Pública</t>
  </si>
  <si>
    <t>5.4.1.1</t>
  </si>
  <si>
    <t>Intereses de la Deuda Pública Interna</t>
  </si>
  <si>
    <t>Comisiones de la Deuda Pública</t>
  </si>
  <si>
    <t>Gastos de la Deuda Pública</t>
  </si>
  <si>
    <t>Costos de Coberturas</t>
  </si>
  <si>
    <t>Apoyos Financieros</t>
  </si>
  <si>
    <t>OTROS GASTOS Y PÉRDIDAS EXTRAORDINARIAS</t>
  </si>
  <si>
    <t>Estimaciones, Depreciaciones, Deterioros, Obsolencia y Amortizaciones</t>
  </si>
  <si>
    <t>Estimaciones por Pérdida o Deterioro de Activos Circulantes</t>
  </si>
  <si>
    <t>Estimaciones por Pérdida o Deterioro de Activos No Circulantes</t>
  </si>
  <si>
    <t>Depreciación de Bienes Inmuebles</t>
  </si>
  <si>
    <t>Depreciación de Infraestructura</t>
  </si>
  <si>
    <t>Depreciación de Bienes Muebles</t>
  </si>
  <si>
    <t>Amortización de Activos Intangibles</t>
  </si>
  <si>
    <t>5.5.3.4</t>
  </si>
  <si>
    <t>Dismninución de Inventrios de Materias Primas</t>
  </si>
  <si>
    <t>Aumento por Insuficiencia de Estimaciones por Pérdida o Deterioro u Obsolencia</t>
  </si>
  <si>
    <t>5.5.9</t>
  </si>
  <si>
    <t>Otros Gastos</t>
  </si>
  <si>
    <t>Gastos de Ejercicios Anteriores</t>
  </si>
  <si>
    <t>5.5.9.3</t>
  </si>
  <si>
    <t>Bonificación y Descuentos Otorgados</t>
  </si>
  <si>
    <t>5.5.9.4</t>
  </si>
  <si>
    <t>Diferencias por Tipo de Cambio Negativas en Efectivo y Equivalentes</t>
  </si>
  <si>
    <t>5.5.9.9</t>
  </si>
  <si>
    <t>Otros Gastos Varios</t>
  </si>
  <si>
    <t>Total de Gastos y Otras Pérdidas</t>
  </si>
  <si>
    <t>Ahorro/Desahorro Neto del Ejercicio</t>
  </si>
  <si>
    <t>COMISION MUNICIPAL DE AGUA POTABLE Y ALCANTARLLADO</t>
  </si>
  <si>
    <t>DEL MUNICIPIO DE VICTORIA TAMAULIPAS</t>
  </si>
  <si>
    <t>ESTADO DE ACTIVIDADES</t>
  </si>
  <si>
    <t>2018</t>
  </si>
  <si>
    <t>Ingresos de la Gestión</t>
  </si>
  <si>
    <t xml:space="preserve">Cuotas y Aportaciones de Seguridad Social </t>
  </si>
  <si>
    <t>Contribuciones de Mejoras</t>
  </si>
  <si>
    <t>Participaciones, Aportaciones, Transferencias, Asignaciones, Subsidios y Otras Ayudas</t>
  </si>
  <si>
    <t>Transferencia, Asignaciones, Subsidios y Otras ayudas</t>
  </si>
  <si>
    <t xml:space="preserve">Ingresos Financieros  </t>
  </si>
  <si>
    <t>Disminución del Exceso de Estimaciones por Pérdida o Deterioro u Obsolescencia</t>
  </si>
  <si>
    <t>XVIII</t>
  </si>
  <si>
    <t>Total de Ingresos y Otros Beneficios</t>
  </si>
  <si>
    <t>GASTOS Y OTRAS PÉRDIDAS</t>
  </si>
  <si>
    <t>Gastos de  Funcionamiento</t>
  </si>
  <si>
    <t xml:space="preserve">Servicios Personales  </t>
  </si>
  <si>
    <t>Transferencia, Asignaciones, Subsidios y Otras Ayudas</t>
  </si>
  <si>
    <t>Transferencias al Resto del Sector Público</t>
  </si>
  <si>
    <t>Intereses de la Deuda Pública</t>
  </si>
  <si>
    <t>Costo por Coberturas</t>
  </si>
  <si>
    <t>Otros Gastos y Pérdidas Extraordinarias</t>
  </si>
  <si>
    <t>Estimaciones, Depreciaciones, Deterioros, Obsolescencia y Amortizaciones</t>
  </si>
  <si>
    <t>Provisiones</t>
  </si>
  <si>
    <t>Disminución de Inventarios</t>
  </si>
  <si>
    <t>Aumento por Insuficiencia de Estimaciones por Pérdida o Deterioro y Obsolescencia</t>
  </si>
  <si>
    <t>Aumento por Insuficiencia de Provisiones</t>
  </si>
  <si>
    <t>Inversión Pública</t>
  </si>
  <si>
    <t xml:space="preserve">Inversión Pública no Capitalizable </t>
  </si>
  <si>
    <t>XIX</t>
  </si>
  <si>
    <t>Resultados del Ejercicio  (Ahorro/Desahorro)</t>
  </si>
  <si>
    <t>COMISION MUNICIPAL DE AGUA POTABLE Y ALCANTARILLADO DEL MUNICIPIO DE VICTORIA TAMAULIPAS</t>
  </si>
  <si>
    <t>ESTADO DE VARIACION EN LA HACIENDA PUBLICA</t>
  </si>
  <si>
    <t>Concepto</t>
  </si>
  <si>
    <t>Hacienda Pública/Patrimonio Contribuido</t>
  </si>
  <si>
    <t>Hacienda Pública/Patrimonio Generado de Ejercicios Anteriores</t>
  </si>
  <si>
    <t>Hacienda Pública/Patrimonio Generado del Ejercicio</t>
  </si>
  <si>
    <t>Exceso o insuficiencia en la actualización de la Hacienda Pública/Patrimonio</t>
  </si>
  <si>
    <t>Hacienda Pública/ Patrimonio Contribuido Neto de 2017</t>
  </si>
  <si>
    <t>Donaciones de Capital</t>
  </si>
  <si>
    <t>Actualización de la Hacienda Pública/Patrimonio</t>
  </si>
  <si>
    <t xml:space="preserve"> Hacienda Pública/Patrimonio Generado Neto de 2017</t>
  </si>
  <si>
    <t>Resultados del Ejercicio (Ahorro/Desahorro)</t>
  </si>
  <si>
    <t xml:space="preserve">Revalúos  </t>
  </si>
  <si>
    <t>Rectificaciónes de Resultados de Ejercicios Anteriroes</t>
  </si>
  <si>
    <t>Exceso o Insuficiencia en la Actualización  de la Hacienda Pública/ Patrimonio Neto de 2017</t>
  </si>
  <si>
    <t>Hacienda Pública/Patrimonio Neto Final de 2017</t>
  </si>
  <si>
    <t>Cambios en la Hacienda Pública/Patrimonio Neto del Ejercicio 2018</t>
  </si>
  <si>
    <t>Variaciones de la Hacienda Pública/Patrimonio Generado Neto de 2018</t>
  </si>
  <si>
    <t>Cambios esn el Exceso o Insuficiencia en la Actualización  de la Hacienda Pública/ Patrimonio Neto de 2018</t>
  </si>
  <si>
    <t>Hacienda Pública / Patrimonio Neto Final de 2018</t>
  </si>
  <si>
    <t>Bajo protesta de decir verdad declaramos que los Estados Financieros y sus Notas son razonablemente correctos y responsabilidad del emisor</t>
  </si>
  <si>
    <t>ESTADO DE CAMBIOS EN LA SITUACION FINANCIERA</t>
  </si>
  <si>
    <t>( - )</t>
  </si>
  <si>
    <t>( + )</t>
  </si>
  <si>
    <t xml:space="preserve"> ACTIVO </t>
  </si>
  <si>
    <t>Activo Circulante</t>
  </si>
  <si>
    <t>Estimación por Pérdida o Deterioro de Activos Circulantes</t>
  </si>
  <si>
    <t>Activo No Circulante</t>
  </si>
  <si>
    <t>Derechos a Recibir Efectivo o Equivalentes a Largo Plazo</t>
  </si>
  <si>
    <t>Depreciacion, Deterioro y Amortización Acum. de Bienes</t>
  </si>
  <si>
    <t>Estimación por Pérdida o Deterioro de Activos no Circulantes</t>
  </si>
  <si>
    <t>Otros Activos no Circulantes</t>
  </si>
  <si>
    <t>Pasivo Circulante</t>
  </si>
  <si>
    <t>Títulos y Valores a Corto Plazo</t>
  </si>
  <si>
    <t>Pasivos Diferidos a Corto Plazo</t>
  </si>
  <si>
    <t>Fondos y Bienes de Terceros en Garantía y/o Administración a Corto Plazo</t>
  </si>
  <si>
    <t>Otros Pasivos a Corto Plazo</t>
  </si>
  <si>
    <t>Pasivo No Circulante</t>
  </si>
  <si>
    <t>Fondos y Bienes de Terceros en Garantía y/o en Administración a Largo Plazo</t>
  </si>
  <si>
    <t>Actualización de la Hacienda Publica/ Patrimonio</t>
  </si>
  <si>
    <t>Hacienda Pública/Patrimonio Generado</t>
  </si>
  <si>
    <t>Resultados del Ejercicio (Ahorro / Desahorro)</t>
  </si>
  <si>
    <t xml:space="preserve">COMISIÓN MUNICIPAL DE AGUA POTABLE Y ALCANTARILLADO DEL MUNICIPIO DE VICTORIA, TAMAULIPAS. </t>
  </si>
  <si>
    <t>NOTAS A LOS ESTADOS CONTABLES</t>
  </si>
  <si>
    <t>08</t>
  </si>
  <si>
    <t>A.    NOTAS DE DESGLOSE</t>
  </si>
  <si>
    <t>I.I Información Contable</t>
  </si>
  <si>
    <t>1.     Notas al Estado de Situación Financiera</t>
  </si>
  <si>
    <t>Activo</t>
  </si>
  <si>
    <t>I.-</t>
  </si>
  <si>
    <t>Rubro: Efectivo y Equivalentes</t>
  </si>
  <si>
    <t xml:space="preserve">a)     Efectivo  </t>
  </si>
  <si>
    <t>Responsable</t>
  </si>
  <si>
    <t>Saldo al 31-12-2018</t>
  </si>
  <si>
    <t>Hernández Hernández María Elena</t>
  </si>
  <si>
    <t>Fondo Cajas Oficina Central</t>
  </si>
  <si>
    <t xml:space="preserve">Claire Karem Vargas de la Rosa </t>
  </si>
  <si>
    <t>Fondo Cajero Sucursal 16</t>
  </si>
  <si>
    <t>Lerma Muñoz Carmen Judith</t>
  </si>
  <si>
    <t>Fondo Cajas Oficina Sucursal 16</t>
  </si>
  <si>
    <t>Gómez Garrocho López Edgar Ezequiel</t>
  </si>
  <si>
    <t>Fondo Cajas Oficina Sucursal Sur</t>
  </si>
  <si>
    <t>Liceaga de León José Armando</t>
  </si>
  <si>
    <t>Balboa Cruz Sandra Mayela</t>
  </si>
  <si>
    <t>Fondo Cajero Sucursal Matriz</t>
  </si>
  <si>
    <t>Treviño García Elba Graciela</t>
  </si>
  <si>
    <t>Fondo Cajero Sucursal Naciones Unidas</t>
  </si>
  <si>
    <t>Total</t>
  </si>
  <si>
    <t xml:space="preserve">El saldo de esta cuenta se constituye por los fondos fijos que utilizan las cajas de cobro, en oficinas centrales,  sucursal del 16 José Martínez y Martínez , Sucursal Sur, Sucursal Oriente, Sucursal Naciones Unidas y cajeros automáticos en la entrega de cambios a los usuarios. </t>
  </si>
  <si>
    <t>b)     Bancos/ Tesorería</t>
  </si>
  <si>
    <t>El saldo de la cuenta Bancos se integra de la siguiente manera:</t>
  </si>
  <si>
    <t>Cuenta</t>
  </si>
  <si>
    <t>Institución</t>
  </si>
  <si>
    <t>Uso</t>
  </si>
  <si>
    <t>176685762</t>
  </si>
  <si>
    <t>Banco Mercantil del Norte,SA</t>
  </si>
  <si>
    <t>Nómina</t>
  </si>
  <si>
    <t>2169011101</t>
  </si>
  <si>
    <t xml:space="preserve">Banco Nacional de Mexico,SA </t>
  </si>
  <si>
    <t>Cobranza</t>
  </si>
  <si>
    <t>0271835846</t>
  </si>
  <si>
    <t>189037791</t>
  </si>
  <si>
    <t>Cobranza y Gasto Operativo</t>
  </si>
  <si>
    <t>2162762381</t>
  </si>
  <si>
    <t>6550094309</t>
  </si>
  <si>
    <t>Banco Santander (México), SA</t>
  </si>
  <si>
    <t>074001700018</t>
  </si>
  <si>
    <t>Banco Regional de Mty. SA</t>
  </si>
  <si>
    <t>1002081255</t>
  </si>
  <si>
    <t>PROSANEAR 2018</t>
  </si>
  <si>
    <t>1002080584</t>
  </si>
  <si>
    <t>Programa PRODDER 2018</t>
  </si>
  <si>
    <t>1038893167</t>
  </si>
  <si>
    <t>Gastos de Representación</t>
  </si>
  <si>
    <t>c)     Inversiones Temporales</t>
  </si>
  <si>
    <t>0502863075</t>
  </si>
  <si>
    <t xml:space="preserve">Banco Mercantil del Norte,SA </t>
  </si>
  <si>
    <t>Reserva para imprevistos y gasto corriente</t>
  </si>
  <si>
    <t>Inversión reserva para pago de imprevistos y otros conceptos.</t>
  </si>
  <si>
    <t>c)     Depósitos de fondos de terceros en garantía y/o administración</t>
  </si>
  <si>
    <t xml:space="preserve">0420486251 </t>
  </si>
  <si>
    <t>Banco Mercantil del Norte,SA (fondo de Ahorro-cuenta de cheques)</t>
  </si>
  <si>
    <t>Fondo de Ahorro Trabajadores</t>
  </si>
  <si>
    <t>0503101202</t>
  </si>
  <si>
    <t>Banco Mercantil del Norte,SA (fondo de Ahorro-cuenta inversión)</t>
  </si>
  <si>
    <t>0312849559</t>
  </si>
  <si>
    <t>Banco Mercantil del Norte,SA (fondo de Defuncion Trab. Confianza)</t>
  </si>
  <si>
    <t xml:space="preserve">Fondo de Defunción </t>
  </si>
  <si>
    <t>El saldo de esta cuenta corresponde a la suma de las retenciones efectuadas a los trabajadores  al mes de diciembre 2018  (12% de las percepciones salarial) y de la aportación del Organismo  (12% de la percepciones nominales) para la constitución del Fondo de Ahorro ( Cláusula 32 del Contrato Colectivo de Trabajo 2017-2018), el cual se entrega a más tardar en la primera quincena del mes de diciembre de 2018.</t>
  </si>
  <si>
    <t xml:space="preserve">Fondo de Defunción que aportan voluntariamente los trabajadores de base confianza  con un dia de salario. Y se entrega cuando fallece el trabajador,  los padres, hijos o la esposa de alguno de los integrantes del fondo, previa acta de defunción </t>
  </si>
  <si>
    <t>II.-</t>
  </si>
  <si>
    <t>Rubro: Derecho a Recibir Efectivo y Equivalentes</t>
  </si>
  <si>
    <t xml:space="preserve">d)     Cuentas por Cobrar a Corto Plazo </t>
  </si>
  <si>
    <t>El saldo de las Cuentas por Cobrar se clasifica de la siguiente manera:</t>
  </si>
  <si>
    <t>Facturación</t>
  </si>
  <si>
    <t>Contratos</t>
  </si>
  <si>
    <t>Otros servicios</t>
  </si>
  <si>
    <t>Cajas externas</t>
  </si>
  <si>
    <t>Cuentas Incobrables</t>
  </si>
  <si>
    <t xml:space="preserve">En Sexta Sesión Ordinaria de Consejo de Administración 2016-2018 celebrada el dia 27 de marzo de 2017 se solicitó la reclasificación a cuentas incobrables por la cantidad de $6,727,715.00. </t>
  </si>
  <si>
    <t xml:space="preserve">e)      Deudores Diversos por Cobrar a Corto Plazo </t>
  </si>
  <si>
    <t>La cuenta de Deudores Diversos se conforma por  la cuenta de Préstamos Personales con un saldo al 31 de diciembre de 2018 de $709,372 que  son otorgados según en la Cláusula Cuadragésima Cuarta del Contrato Colectivo de Trabajo.</t>
  </si>
  <si>
    <t>f)     Otros Derechos a recibir Efectivo y Equivalentes a Corto Plazo</t>
  </si>
  <si>
    <t>El saldo de la cuenta está constituido de la siguiente manera:</t>
  </si>
  <si>
    <t>Mar Azuara Olga Berenis</t>
  </si>
  <si>
    <t>Bombas y Servicios Agrícolas, S.A. de C.V,</t>
  </si>
  <si>
    <t>Suven S.A de C.V</t>
  </si>
  <si>
    <t>Rosas Obregón Flor Jazmin</t>
  </si>
  <si>
    <t>Velez Reyes Miguel Alejandro</t>
  </si>
  <si>
    <t>Ramos Castillo Dámaris</t>
  </si>
  <si>
    <t>Auto Pagos Digitales S.A. de C.V.</t>
  </si>
  <si>
    <t>Edith Alejandra Gómez Galván</t>
  </si>
  <si>
    <t>I.V.A. por Acreditar</t>
  </si>
  <si>
    <t xml:space="preserve">Comisión Nacional del Agua </t>
  </si>
  <si>
    <t>Olga Berenis Mar Azuara su saldo  de $21,789.00 correponde a Acta Administrativa levantada por el Contralor Interno, en donde al realizarle un arqueo  de los cajeros que se encuentran en la Sucursal Norte y se determino un saldo faltante. Se turnó oficio al trabajador solicitandole realice abono a dicho saldo.</t>
  </si>
  <si>
    <t xml:space="preserve">Bombas y Servicios Agrícolas, S.A de C. V. por $ 144,988.00 corresponde al pedido 479 de fecha 25 de Julio para la adquisición de Bomba Centrífuga Marca Peerless 250 lps para utilizarse en Rebombeo No. 1. a la fecha se interpuso una Denuncia de Fraude a la empresa realizada el 30 de Agosto de 2017 por incumplimiento en la entrega de la misma, ademas se realizó denuncia ante el SAT por la omisión de la empresa para expedir la factura correspondiente el día 22 de septiembre de 2017. En espera de que las autoridades correspondientes emitan la resolución.  </t>
  </si>
  <si>
    <t xml:space="preserve">El saldo de Suven, S.A de C.V por $56,807.00 corresponde a tarjetas de despensa otorgadas a los trabajadores y rechazadas en los centros comerciales por lo que se solicitó a la empresa la reposición o activación de las mismas por lo que se está en espera de dicha confirmación </t>
  </si>
  <si>
    <t>Rosas Obregón Flor Jazmin $254,066.00, Velez Reyes Miguel Alejandro $71,262.00 y Ramos Castillo Dámaris $28,296.00  corresponde a la denuncia levandada por el Lic. Jesus Alfonso Alcalá Camacho por robo  efectuado el día 28 de julio  a las instalaciones de la sucursal Sur y que fue levantada el 30 de julio de 2018 por la cantidad de $350,877 además de un cheque que iba incluido en el paquete robado por la cantidad de $2,747.00 a nombre de la COMAPA.</t>
  </si>
  <si>
    <t>Auto Pagos Digitales S.A de C.V por $85,545.00 corresponde a las diferencias en el mes de septiembre de los días 18 $5,793.00, 19 $10,811.00, 20 $21,571.00, 21 $16,953.00, 22 $7,699.00, 23 $9,658.00 y 24 $1,606.00 y de $11,454.00 del 31 de octubre por el cobro con tarjeta entre los cortes registrados en los cajeros automáticos rentados asi como el pago en linea mediante la pagina de internet del organismo  y los depositos elaborados por la empresa que arrenda dicho equipo.</t>
  </si>
  <si>
    <t>El saldo de Edith Alejandra Gómez Galván por $9,188 corresponde a un faltante de fondo fijo. Se solicitó el reintegro mediante oficio número CI/034/2018 de fecha 4 de diciembre del 2018 emitido por el C.P. Jorge Humberto Rodríguez Santoyo, titular del Organo Interno de Control.</t>
  </si>
  <si>
    <t>El  IVA por acreditar   por  $7,666,505.00 corresponde a el IVA  de los proveedores que se han pagado.</t>
  </si>
  <si>
    <t>Corresponde a los Derechos por Uso y aprovechamiento de Aguas Subterraneas y Superficiales pagados a la Comisión Nacional del Agua del Segundo y Tercer Trimestre de  2015  por $4,950,051.00  y  $5,192,058.00 respectivamente y  para la elaboración del programa PRODDER, además del 1er Trimestre  2016 que se esta pagando en parcialidades según convenio celebrado y el cual se solicito mediante oficio GG092/2017  una parcialidad por la cantidad de $139,057.00; además un segundo convenio solicitado mediante oficio GG093/2017. Ademas $1,291,766.00 que corresponden al anticipo del convenio del segundo  trimestre de 2017 que fue solicitado mediante oficio GG041/18 y $1´251,696.00 que corresponden al anticipo del convenio al tercer trimestre de 2017 solicitado mediante oficio GG179/18 . Todo ésto se aplicará mediante obras realizadas en el programa PRODDER al momento en que la CONAGUA lo reintegre al Organismo. Ademas de pagos por Derecho de Uso de Descargas de Aguas Residuales correspondiente al segundo y  cuarto trimestre de 2015 y primer trimestre 2016 se pagó una  cantidad de $100,852.00.  El pago de $1,328,329.00 que corresponde al anticipo del 4to trimestre de 2017 solicitado mediante oficio GG180/18 y el pago de $1,285,692.00 que corresponde al anticipo del 1er trimestre de 2018 solicitado mediante oficio GG181/18. El pago de $1,292,284.00 corresponde 20% del convenio del segundo trimestre del 2018.</t>
  </si>
  <si>
    <t>III-</t>
  </si>
  <si>
    <t xml:space="preserve">Rubro: Almacén. </t>
  </si>
  <si>
    <t>g)      Almacén de Materiales y Suministros de Consumo</t>
  </si>
  <si>
    <t xml:space="preserve">El saldo al 31 de diciembre de 2018 de la cuenta Almacén de Materiales y Suministros de Consumo se integra con los siguientes Almacenes: </t>
  </si>
  <si>
    <t>Almacén Productivo</t>
  </si>
  <si>
    <t>Almacén No Productivo</t>
  </si>
  <si>
    <t>Almacén Servicios Generales</t>
  </si>
  <si>
    <t>Almacén Cofrades</t>
  </si>
  <si>
    <t>Los almacenes están valuados por el método de Costos Promedios</t>
  </si>
  <si>
    <t>IV.-</t>
  </si>
  <si>
    <t>Rubro: Bienes Inmuebles, Infraestructura y Construcciones en proceso</t>
  </si>
  <si>
    <t>h)      Terrenos</t>
  </si>
  <si>
    <t>El saldo de esta cuenta está integrado por los terrenos que son propiedad del Organismo así como por los que se tiene el Derecho de Servidumbre.</t>
  </si>
  <si>
    <t>Municipio</t>
  </si>
  <si>
    <t>Ubicación del Predio</t>
  </si>
  <si>
    <t>Superficie</t>
  </si>
  <si>
    <t>Destino</t>
  </si>
  <si>
    <t>Cd. Victoria</t>
  </si>
  <si>
    <t>Carretera Victoria - Soto la Marina</t>
  </si>
  <si>
    <t>5,000 m2</t>
  </si>
  <si>
    <t>Tanque regulador de agua (la Normal)</t>
  </si>
  <si>
    <t>Zona Sur</t>
  </si>
  <si>
    <t>14 ha</t>
  </si>
  <si>
    <t>Infraestructura de drenaje</t>
  </si>
  <si>
    <t xml:space="preserve">Zona Sur, Ciudad Universitaria </t>
  </si>
  <si>
    <t>17-70-00 ha</t>
  </si>
  <si>
    <t>Ciudad Universitaria</t>
  </si>
  <si>
    <t>6-20-00 ha</t>
  </si>
  <si>
    <t>Tanque regulador de agua (casas blancas)</t>
  </si>
  <si>
    <t>Carretera Victoria - Villa de Casas</t>
  </si>
  <si>
    <t>89-07-35 ha</t>
  </si>
  <si>
    <t>Oficinas Planta Potabilizadora</t>
  </si>
  <si>
    <t>Panteón Colonia Azteca</t>
  </si>
  <si>
    <t xml:space="preserve">1,096.94 m2 </t>
  </si>
  <si>
    <t>Control caja de válvulas y control de tomas</t>
  </si>
  <si>
    <t>Colonia Ampliación la Esperanza</t>
  </si>
  <si>
    <t>Tubería</t>
  </si>
  <si>
    <t>Ejido Laborcitas</t>
  </si>
  <si>
    <t>3,005 m2</t>
  </si>
  <si>
    <t>Canal de Contención de aguas</t>
  </si>
  <si>
    <t>Colonia Altavista</t>
  </si>
  <si>
    <t>50 m2</t>
  </si>
  <si>
    <t>Planta rebombeo Altavista</t>
  </si>
  <si>
    <t>Ejido Guadalupe Victoria</t>
  </si>
  <si>
    <t>10 m2</t>
  </si>
  <si>
    <t>Cárcamo de Aguas negras</t>
  </si>
  <si>
    <t>Zona Oriente, Brazo de Ríos San Marcos</t>
  </si>
  <si>
    <t>4-32-16 ha</t>
  </si>
  <si>
    <t>Servidumbre de Paso del  Emisor Mainero</t>
  </si>
  <si>
    <t>Vergel del Norte, Camino a Buenavista</t>
  </si>
  <si>
    <t>41-00-00 ha</t>
  </si>
  <si>
    <t>Ejido El Olivo</t>
  </si>
  <si>
    <t>31-11-30.73 ha</t>
  </si>
  <si>
    <t>Laguna de oxidación</t>
  </si>
  <si>
    <t>Área de Pajaritos</t>
  </si>
  <si>
    <t>7-92-50 ha</t>
  </si>
  <si>
    <t>Servidumbre de Paso Emisor Hospital de Especialidades</t>
  </si>
  <si>
    <t>1,600.00 m2</t>
  </si>
  <si>
    <t>3-87-96 ha</t>
  </si>
  <si>
    <t xml:space="preserve">Lagunas de oxidación </t>
  </si>
  <si>
    <t>138 m2</t>
  </si>
  <si>
    <t>Equipo de Bombeo</t>
  </si>
  <si>
    <t>Ejido la Presa</t>
  </si>
  <si>
    <t>751 m2</t>
  </si>
  <si>
    <t>Servidumbre de paso</t>
  </si>
  <si>
    <t>4,705.00 m2</t>
  </si>
  <si>
    <t>Emisor</t>
  </si>
  <si>
    <t>Nuevo Padilla</t>
  </si>
  <si>
    <t>2-00-00 ha</t>
  </si>
  <si>
    <t>Colonia Francisco I. Madero</t>
  </si>
  <si>
    <t>100 m2</t>
  </si>
  <si>
    <t>Ampliación Pozo Vegas</t>
  </si>
  <si>
    <t>Fraccionamiento La Garra</t>
  </si>
  <si>
    <t>1200 m2</t>
  </si>
  <si>
    <t>i)     Edificios no Habitacionales</t>
  </si>
  <si>
    <t xml:space="preserve">Los Edificios se encuentran valuados a su costo histórico y se integran de la siguiente manera: </t>
  </si>
  <si>
    <t>Ubicación</t>
  </si>
  <si>
    <t>Cd. Victoria, Tamaulipas</t>
  </si>
  <si>
    <t>COMAPA Victoria (Oficinas centrales)</t>
  </si>
  <si>
    <t>Tanque Cofrades</t>
  </si>
  <si>
    <t>Planta potabilizadora</t>
  </si>
  <si>
    <t>Pozo de bombeo Vegas</t>
  </si>
  <si>
    <t>Planta de bombeo</t>
  </si>
  <si>
    <t>Pozo de bombeo zona sur</t>
  </si>
  <si>
    <t>San Cayetano</t>
  </si>
  <si>
    <t>Tanque la Normal</t>
  </si>
  <si>
    <t>Otras Construcciones</t>
  </si>
  <si>
    <t xml:space="preserve">j)      Infraestructura. </t>
  </si>
  <si>
    <t>La cuenta de Infraestructura se presenta clasificada por tipo de obra:</t>
  </si>
  <si>
    <t>Tipo</t>
  </si>
  <si>
    <t>Saldo</t>
  </si>
  <si>
    <t>Obras De Agua Potable Fuentes de Captación (hasta 2011)</t>
  </si>
  <si>
    <t>Obras De Agua Potable Obras de Distribución (hasta 2011)</t>
  </si>
  <si>
    <t>Obras De Alcantarillado (hasta 2011)</t>
  </si>
  <si>
    <t>Obras Agua Potable 2012</t>
  </si>
  <si>
    <t>Obras Alcantarillado 2012</t>
  </si>
  <si>
    <t>Obras de Agua Potable 2013</t>
  </si>
  <si>
    <t>Obras Alacantarillado 2013</t>
  </si>
  <si>
    <t>Obras de Agua Potable 2014</t>
  </si>
  <si>
    <t>Obras Alacantarillado 2014</t>
  </si>
  <si>
    <t>Obras de Agua Potable 2015</t>
  </si>
  <si>
    <t>Obras Alcantarillado 2015</t>
  </si>
  <si>
    <t>Obras de Agua Potable 2016</t>
  </si>
  <si>
    <t>Obras Alcantarillado 2016</t>
  </si>
  <si>
    <t>Obras de Agua Potable 2017</t>
  </si>
  <si>
    <t>Obras Alcantarillado 2017</t>
  </si>
  <si>
    <t>Obras de Agua Potable 2018</t>
  </si>
  <si>
    <t>Obras Alcantarillado 2018</t>
  </si>
  <si>
    <t>V.-</t>
  </si>
  <si>
    <t>Rubro: Bienes Muebles</t>
  </si>
  <si>
    <t>n)</t>
  </si>
  <si>
    <t>Mobiliario y Equipo de Administración</t>
  </si>
  <si>
    <t>ñ)</t>
  </si>
  <si>
    <t>Mobiliario y Equipo  Educacional  y Recreativo</t>
  </si>
  <si>
    <t>o)</t>
  </si>
  <si>
    <t>Vehículos y Equipo de Transporte</t>
  </si>
  <si>
    <t>p)</t>
  </si>
  <si>
    <t>Maquinaria, Otros Equipos y Herramientas</t>
  </si>
  <si>
    <t>VI.-</t>
  </si>
  <si>
    <t xml:space="preserve">Rubro: Activos Intangibles </t>
  </si>
  <si>
    <t xml:space="preserve">k)     Software </t>
  </si>
  <si>
    <t>Los Software que integran esta cuenta se detallan a continuación:</t>
  </si>
  <si>
    <t>Concepto del Software</t>
  </si>
  <si>
    <t>Año   de   Adquisición</t>
  </si>
  <si>
    <t>Área   de   Aplicación</t>
  </si>
  <si>
    <t xml:space="preserve">Saldo </t>
  </si>
  <si>
    <t>Sistema Automatizado de Contabilidad Gubernamental</t>
  </si>
  <si>
    <t>Recursos Financieros</t>
  </si>
  <si>
    <t>Actualizaciòn Contpaq i Contabilidad 3 a 5 Usuarios Versiòn 6.1.0</t>
  </si>
  <si>
    <t xml:space="preserve">Visual Estudio Net </t>
  </si>
  <si>
    <t>Coordinación de informática</t>
  </si>
  <si>
    <t>Windows Server 2012 R2, Std.</t>
  </si>
  <si>
    <t>5-Pack of Windows Server 2012 Use CALs (Estándar o Datacenter)</t>
  </si>
  <si>
    <t>150 pz Kaspersky-Endpoint Security clave Kl 4863Dastc (antivirus)</t>
  </si>
  <si>
    <t>Sustitución de licencia USB Dongle, Licencia Telemétrica</t>
  </si>
  <si>
    <t>Desarrollo de librerias de los dispositivos del cajero smart incluye soporte</t>
  </si>
  <si>
    <t>Coordinación Comercial</t>
  </si>
  <si>
    <t xml:space="preserve">Controlador de contenido de Internet 1 comprehensive Gateway Security Suite Bundle for </t>
  </si>
  <si>
    <t>Desarrollo e implementación del Sistema Centro de Control para el área de Producción en el control de las operaciones de campo</t>
  </si>
  <si>
    <t>SofTware mantenimiento preventivo MP9, programa MP profesional Versión 9 Mono usuario</t>
  </si>
  <si>
    <t>Coordinación de Informática</t>
  </si>
  <si>
    <t>l) Licencias</t>
  </si>
  <si>
    <t>Concepto de la Licencia</t>
  </si>
  <si>
    <t>3 Licencias de Software Mapinfo Professional Versión 15 para Desacarga Electrónica, Soporte Técnico Vía WEB o Telefónico</t>
  </si>
  <si>
    <t>Recaudación</t>
  </si>
  <si>
    <t>Winsvrstd   2012  r2 sngl olp nl 2 proc y winsr call 2012 sngl olp nk usr cal (5)</t>
  </si>
  <si>
    <t>Coord. de Informatica</t>
  </si>
  <si>
    <t>Imonitor EAM Standard Agent License  50 Piezas Antivirus</t>
  </si>
  <si>
    <t>Software NOMIPAQ</t>
  </si>
  <si>
    <t>m) Otros Activos Diferidos</t>
  </si>
  <si>
    <t>Año de Adquisición</t>
  </si>
  <si>
    <t>Sistema supervisorio que a control a distancia opera las instalaciones de Suministro de Agua Potable (arranque y paro de motor, niveles de presión y gasto, falla de fase alarma de intruso, entre otros)</t>
  </si>
  <si>
    <t>Gerencia      de    Operación</t>
  </si>
  <si>
    <t xml:space="preserve">Modernización de Sistema Supervisorio de la Infraestructura Hidráulica Mediante Sistemas de Telemetría </t>
  </si>
  <si>
    <t>VII.-</t>
  </si>
  <si>
    <t>Rubro: Depreciaciones, Deterioro y Amortización acumulada de Bienes</t>
  </si>
  <si>
    <t>%de Depreciación</t>
  </si>
  <si>
    <t>Saldo al 31/12/2017</t>
  </si>
  <si>
    <t>Bajas del Periodo</t>
  </si>
  <si>
    <t>Depreciaciones del Periodo</t>
  </si>
  <si>
    <t>Mobiliario y Equipo de Administración excepto Equipo de computo</t>
  </si>
  <si>
    <t>Equipo de Computo y Tecnología de la Información</t>
  </si>
  <si>
    <t>Mobiliario y Equipo Eduacional y Recreativo</t>
  </si>
  <si>
    <t xml:space="preserve">El porcentaje de las Depreciaciones se aplican conforme a el Acuerdo por el que se emiten las Principales Reglas de Registro y Valoración del Patrimonio. </t>
  </si>
  <si>
    <t>VIII.-</t>
  </si>
  <si>
    <t>Rubro: Activos Diferidos</t>
  </si>
  <si>
    <t>n)     Estudios, Formulación y Evaluación de Proyectos</t>
  </si>
  <si>
    <t>El saldo de esta cuenta se constituye por los proyectos realizados, en su gran mayoría son requisitos para gestionar la realización de obras con recursos de Programas Federales otorgadas por la Comisión Nacional del Agua.</t>
  </si>
  <si>
    <t>Proyectos realizados</t>
  </si>
  <si>
    <t>Estudio de Riesgo de Planta Potabilizadora, Desarrollo del Programa de accidentes y del Proyector de Riesgo ambiental</t>
  </si>
  <si>
    <t>Estudio y Diagnostico de Planeación Integral para CONAGUA APAZU 2003</t>
  </si>
  <si>
    <t xml:space="preserve">Estudio de Sectorización de Cuatro células de la Red de Agua Potable </t>
  </si>
  <si>
    <t>Estudio de Impacto Ambiental para el proyecto de Saneamiento Integral de la Cd</t>
  </si>
  <si>
    <t>Estudios y Proyectos Ejecutivos para el Tratamiento de las Aguas Residuales de Ciudad Victoria</t>
  </si>
  <si>
    <t>Estudio y Proyectos de Alternativas para la Rehabilitación de la Red de Agua Potable y Alcantarillado de Cd. Victoria de la Zona Centro</t>
  </si>
  <si>
    <t>Proyecto Ejecutivo para la Interconexión Linea Agua Potable de 24" Con Tanque Calamaco</t>
  </si>
  <si>
    <t>Elaboración de Proyectos de Agua Potable y Drenaje Sanitario en las siguientes Colonias: Red de Alcantarillado Col. La Presita, Colector de 45cm Col. La Presita, Linea de Bombeo Col. Loma Alta, Lomas de Guadalupe, Cárcamo de Bombeo de Aguas Negras, Red de Alcantarillado Col. Luisa Montemayor, Red de Alcantarillado Col. Francisco Villa, Colector Col. Francisco Villa a Col. Huertas de San Javier, Red de Alcantarillado Col. 2 de Octubre, Ampliación Red de Drenaje Col. Cuahutemoc 1a Sección, Ampliación Red de Drenaje Col. Cuahutemoc 2a sección, Ampliación Red de Drenaje Col. Cuahutemoc 3a sección, Red de Alcantarillado Col. Burócratas Municipales II, Red de Alcantarillado Col. Altas Cumbres, Ampliación Red de Drenaje por calle Río Pánuco y calle Ocampo Col. San Marcos, Ampliación Red de Drenaje con Río Soto la Marina con Río Purificación y Río Pánuco en Col. San Marcos II, Red de Drenaje Col. Vamos Tamaulipas.</t>
  </si>
  <si>
    <t xml:space="preserve">Elaboración de Estudios y Proyecto Ejecutivo para la Interconexión de la Colonia Alvaro Obregon con el Tanque elevado de las Col. Ampliación la Esperanza de Cd. Victoria, Tamaulipas </t>
  </si>
  <si>
    <t>Elaboración de Proyector Ejecutivo para la Construcción de Clasificadores en el Acueducto Guadalupe Victoria de Cd. Victoria, Tamaulipas</t>
  </si>
  <si>
    <t>Proyecto Planta Tratadora de aguas Residuales Zona Sur</t>
  </si>
  <si>
    <t>Levantamiento de Censo y Actualización del Padrón de Usuarios de los servicios Hidráulicos de la Cd en tres partes</t>
  </si>
  <si>
    <t xml:space="preserve">Actualización de Información Cartografica y Georeferenciación del Padrón de Usuarios de los Servicios Hidráulicos </t>
  </si>
  <si>
    <t>Diseño de Proyecto Ejecutivo de una Linea Trifásica para la Planta de Tratamiento de Aguas Negras en el Emisor Mainero incluye los Trámites antes CFE y el presupuesto de Obras en OPUS</t>
  </si>
  <si>
    <t>Pago Tesofe Proyecto Colector Mainero y su Planta Tratadora de Aguas Residuales</t>
  </si>
  <si>
    <t>Estudio de Riesgo Ambiental 1 Actividad altamente Riesgosa por Gas Cloro en Planta Tratadora de Aguas Residuales (dos Partes)</t>
  </si>
  <si>
    <t xml:space="preserve">Levantamiento de Censo y Actualización del Padron de Usuarios que comprende los sectores del 1 al 8 y 11 al 14 </t>
  </si>
  <si>
    <t>ñ)      Otros Activos Diferidos</t>
  </si>
  <si>
    <t>Comisión Federal de Electricidad</t>
  </si>
  <si>
    <t xml:space="preserve">Automóviles Victoria S. A. </t>
  </si>
  <si>
    <t xml:space="preserve">Nora Rodriguez Garza </t>
  </si>
  <si>
    <t>Juan Ernesto Guzman Delgado</t>
  </si>
  <si>
    <t>Basilio Alberto Mansur Balboa</t>
  </si>
  <si>
    <t>Carmen Alejandra Pérez Cantú</t>
  </si>
  <si>
    <t>Favizo S.A. DE C.V.</t>
  </si>
  <si>
    <t xml:space="preserve">El saldo de Comisión Federal de Electricidad por $246,438.00 corresponde al deposito en garantía que se solicita cuando se realiza la contratación de un nuevo servicio. </t>
  </si>
  <si>
    <t>El saldo de Automóviles Victoria  de $554,112.00 corresponde a dos meses de renta como deposito en garantía por el Arrendamiento contratado el día 22 de Octubre de 2014 con la Arrendadora NR Finance México, S.A. de C.V., Sociedad Financiera de Objeto Múltiple, E.N.R. el cual fué entregado , según contrato a la agencia Automóviles Victoria, S.A., con finiquito en Octubre de 2016.  A la fecha del cierre del ejercicio no se ha finiquitado el contrato de Arrendamiento debido al cambio de administración el 29 de septiembre y a que se solicitó ante consejo de administración suficiencia presupuestal para renovar un arreandamiento con las mismas especificaciones.</t>
  </si>
  <si>
    <t>El saldo de  Nora Rodríguez Garza por $12,500.00 corresponde al depósito engarantía por un inmueble arrendado  para la "Sucursal del 16  José Martinez y Martínez Col. Magisterial ".</t>
  </si>
  <si>
    <t>El saldo de Juan Ernesto Guzman Delgado por $23,759.00 corresponde a un mes de renta por depósito en garantía de un inmuebles arrendado en Libramiento Emilio Portes Gil, No. 502 Col. Alta Vista para parte de Oficinas de Operación y Control del área Producción, además de resguardo de Maquinaria y Materiales.</t>
  </si>
  <si>
    <t>El saldo de Basilio Alberto Mansur Balboa por $18,276.00 corresponde a un mes de renta como depósito en garantía de un inmueble arrendado en Calzada General Luis Caballero No. 625 Col. Del Maestro para ser utilizado como "Sucursal Sur ".</t>
  </si>
  <si>
    <t>El saldo de Carmen Alejandra Pérez Cantú por $ 9,540.00 corresponde a un mes de renta como depósito en garantía de un inmueble arrendado en Local No. 3 y No. 4 ubicados en Plaza Comercial Pajaritos para ser utilizado como "Sucursal Pajaritos".</t>
  </si>
  <si>
    <t>El saldo de Favizo S.A. de C.V.  por $60,000.00 corresponde a un mes de renta como depósito en garantía de un inmueble arrendado en Locales Nos. 7, 8, 9, y 10  utlizados para  la sucursal que se ubicará en Libramiento Naciones Unidas #320, entre avenida Dr Norberto Treviño Zapata (16) y calle Gardenias, Fracc. Ampl. Villarreal en Cd. Victoria, Tamaulipas, para ser utilizado como "Sucursal Naciones Unidas "</t>
  </si>
  <si>
    <t xml:space="preserve">Pasivo </t>
  </si>
  <si>
    <t>IX.-</t>
  </si>
  <si>
    <t xml:space="preserve">Rubro: Cuentas por Pagar a Corto Plazo </t>
  </si>
  <si>
    <t>o)     Servicios Personales por Pagar a Corto Plazo</t>
  </si>
  <si>
    <t>p)     Proveedores por Pagar a Corto Plazo</t>
  </si>
  <si>
    <t>q)     Contratistas por Obras Públicas por Pagar a Corto Plazo</t>
  </si>
  <si>
    <t>r)     Retenciones y Contribuciones por pagar a Corto Plazo</t>
  </si>
  <si>
    <t>La cuenta Retenciones y Contribuciones por pagar se integra de la siguiente manera:</t>
  </si>
  <si>
    <t xml:space="preserve">IMSS </t>
  </si>
  <si>
    <t>Retiro Cesantía y Vejez</t>
  </si>
  <si>
    <t>Instituto del Fondo Nacional de Vivienda para los Trabajadores</t>
  </si>
  <si>
    <t>ISR retenido por Sueldos y Salarios</t>
  </si>
  <si>
    <t>Amortización de Crédito de Infonavit</t>
  </si>
  <si>
    <t>Instututo del Fondo Nac para el Consumo de los Trabajadores</t>
  </si>
  <si>
    <t>10% Retención de ISR por Honorarios</t>
  </si>
  <si>
    <t>CV SAR Obrero</t>
  </si>
  <si>
    <t>Camara 2% al Millar</t>
  </si>
  <si>
    <t>Inspección y Vigilancia 5% millar</t>
  </si>
  <si>
    <t>10% Retención de ISR por Arrendamiento</t>
  </si>
  <si>
    <t>Iva Cobrado</t>
  </si>
  <si>
    <t>IVA Facturado</t>
  </si>
  <si>
    <t>Comisión Nacional del Agua</t>
  </si>
  <si>
    <t>Impuesto sobre la remuneración al Trabajo Personal Subordinado</t>
  </si>
  <si>
    <t>Impuesto al Valor Agregado por Pagar</t>
  </si>
  <si>
    <t>El saldo del IMSS por $2,212,512.00 del mes de agosto $1,107,154.00 y diciembre $1,105,358.00, el saldo de Retiro y Cesantía se integra por el mes de agosto por $999,744.48, octubre por $893,547.76 y de diciembre $937,783.50, por concepto de Infonavit la cantidad de $2,668,938 corresponde al mbimestre de noviembre y diciembre, por concepto de Amortización de Crédito de INFONAVIT por $4,189,923.00 se integra por los bimestres de julio -agosto de 2018 por la cantidad de $1,423,301.10, por el bimestre de septiembre - octubre de 2018, en cantidad de $1,497,406.47, y por el bimestre de noviembre - diciembre 2018 la cantidad de $1,269,215.82; por el concepto de CV SAR Obrero-Patronal en cantidad de $613,871.83 se integra por el bimestre de julio - agosto de 2018 en cantidad de $190,888.62, por el bimestre de septiembre -octubre de 2018 en cantidad de $196,257.79 y por noviembre - diciembre de 2018 en cantidad de $226,725.42.</t>
  </si>
  <si>
    <t>Las retenciones de los trabajadores por concepto de Instiruto del Fondo Nacional para el Consumo de los Trabajadores por $64,787.00, además de las Retenciones de Honorarios por $5,600.00, corresponden al mes de diciembre de 2018 los cuales serán enterados en el mes de enero de 2019.</t>
  </si>
  <si>
    <t>El Saldo de ISR por sueldos y Salarios por $11,186,547.00 corresponde a las retenciones pendientes de enterar de los meses, octubre $696,315.00, noviembre $1,048,517.00, diciembre  $2,093,354.00, marzo $708,332.00, mayo $704,385.00,  junio $1,016,282.00, julio $789,782.00, agosto $739,133.00, septiembre $707,889.00, octubre de 2018 por $741,243.07, por el mes de noviembre de 2018 en cantidad de $700,023.30 y diciembre de 2018 por la cantidad de $1,241,291.53.  Además  IVA por pagar por la cantidad de $8,057,597 integrados de la siguiente manera del ejercicio 2017 los meses de agosto $398,523.00, septiembre $1,176,584.00, noviembre $700,854.00, diciembre $662,553.00, y del ejercicio 2018 los meses de marzo $101,214.00, junio $765,390.00, julio $799,181.00, octubre 2018 $1,023,989, noviembre 2018 $600,912.86 y diciembre de 2018 $1,828,396.41.</t>
  </si>
  <si>
    <t>De acuerdo con la Ley del Impuesto al Valor Agregado, éste se deberá  pagar cuando sea efectivamente cobrado al usuario. El importe al cierre del  cuarto trimestre de Iva Facturado no cobrado es de $41,617,498.00.</t>
  </si>
  <si>
    <t>Comisión Nacional del Agua por Derechos por Uso y aprovechamiento de Agua Subterraneas y Superficiales pendiente de pago se tiene pendiente de pago $50,144,701.00 integrados de la siguiente manera:  Del ejercicio 2016 del Primer Trimestre $530,282.00,  del Tercer Trimestre $3,235,435.00, y con relación al ejercicio 2017 Primero Trimestre $1,790,296.00, Segundo Trimestre $7,064,411.00; Tercer Trimestre $7,789,437.00, Cuarto Trimestre $7,752,347.00 y del ejercicio 2018 Primer Trimestre 2018  $7,031,191.00,  Segundo Trimestre $6,255,404.00 y tercer trimestre $5,770,492.00 Por concepto de Descargas Residuales del Segundo y cuarto  Trimestre de 2015 y primer trimestre 2016  $2,925,406.00. solo los Derechos del segundo y tercer trimestre de 2018 no se han convenido los demás ya se realizó convenio con CONAGUA para pagarse  en parcialidades. Se realizó un pago de $1,292,284.00 correspondiente al 20% por anticipo del convenio del Segundo Trimestre del 2018 y $1,932,923.00 correspondiente a aguas subterraneas y superficiales del mes de diciembre 2018.</t>
  </si>
  <si>
    <t>El saldo del Impuesto sobre la Remuneración al Trabajo Personal Subordinado por $11,897,528.00 integrados de la siguiente manera de abril de 2013 a agosto 2016 es por $6,738,606.00 además de los meses de septiembre a diciembre de 2017 por $1,503,085.00 y enero a diciembre 2018 $3,655,837.00.  No incluye acualizaciones y recargos.</t>
  </si>
  <si>
    <t>X.-</t>
  </si>
  <si>
    <t>Rubro: Pasivo Diferido a Corto Plazo</t>
  </si>
  <si>
    <t>s)     Ingresos Cobrados por Adelantado</t>
  </si>
  <si>
    <t>Los Cobros por Adelantado corresponde a los pagos efectuados por los usuarios anticipadamente por aplicar y no identificados.</t>
  </si>
  <si>
    <t>XI.-</t>
  </si>
  <si>
    <t>Rubro: Fondos y Bienes en Terceros en Garantía y/o Administración a Corto Plazo</t>
  </si>
  <si>
    <t>t)   Otros Fondos de Terceros en Garantía y/o Administración a Corto Plazo</t>
  </si>
  <si>
    <t xml:space="preserve">El saldo de esta cuenta corresponde al Fondo de Ahorro constituido a favor de los trabajadores con aportaciones del Organismo del 12% del sueldo del trabajador  y aportación de los trabajadores del 12% de acuerdo con lo establecido en el clàusula 32 del Contrato Colectivo de Trabajo 2017-2018 y que deberá ser entregado a más tardar en el mes de diciembre de 2018. </t>
  </si>
  <si>
    <t xml:space="preserve">Se integró un Fondo de Defunción que aportan voluntariamente los trabajadores de base confianza  con un dia de salario. Y se entrega cuando fallece el trabajador,  los padres, hijos o la esposa de alguno de los integrantes del fondo, previa acta de defunción. </t>
  </si>
  <si>
    <t>Patrimonio</t>
  </si>
  <si>
    <t>Rubro: Patrimonio Contribuido</t>
  </si>
  <si>
    <t>XII.-</t>
  </si>
  <si>
    <t>u) Aportaciones</t>
  </si>
  <si>
    <t>Corresponde a las Aportaciones  que los Usuarios realizan al Organismo en Construcciones de Redes de Agua Potable y Alcantarillado en Fraccionamientos  para su mantenimiento.</t>
  </si>
  <si>
    <t>Rubro: Patrimonio Generado</t>
  </si>
  <si>
    <t>XII-</t>
  </si>
  <si>
    <t>v) Resultado del ejercicio</t>
  </si>
  <si>
    <t>XIV.-</t>
  </si>
  <si>
    <t xml:space="preserve">ww) Resultados de Ejercicios Anteriores </t>
  </si>
  <si>
    <t>XV.-</t>
  </si>
  <si>
    <t>x) Revalúos</t>
  </si>
  <si>
    <t>XVI.-</t>
  </si>
  <si>
    <t>y) Rectificaciones de Resultados de Ejercicios Anteriores</t>
  </si>
  <si>
    <t>2.     Notas al Estado de Actividades</t>
  </si>
  <si>
    <t>XVII.-</t>
  </si>
  <si>
    <t>Los ingresos de la Comisión Municipal de Agua Potable y Alcantarillado del Municipio de Victoria, se integran de la siguiente manera:</t>
  </si>
  <si>
    <t>Ingresos por venta de Bienes y Servicios de Organismos Descentralizados</t>
  </si>
  <si>
    <t>Otros Productos que Generan Ingresos Corrientes</t>
  </si>
  <si>
    <t xml:space="preserve">Incremento por Variacion de Inventarios </t>
  </si>
  <si>
    <t>Los Ingresos por Venta de Bienes y Servicios del Organismo incluye ajustes a la factura en 2018  de enero a marzo $2,842,401.00, de abril a junio $7,145,958.00 y de julio a septiembre $7,623,170.00  y de octubre a diciembre de 2018 en cantidad de $6,920,778.58 que incluye conceptos Regularización, Cargos Improcedentes, Ponte al Corriente, Servicio Insuficiente, Subsidio a Escuelas , Prescripción de Adeudos,  Subsidio Escuelas,  entre otros.</t>
  </si>
  <si>
    <t xml:space="preserve">De los pagos efectuados a CONAGUA por Derechos por Uso de Aguas Superficiales y Subterraneas por la cantidad de $5,258,335.00 de los cuales se pagaron los anticipos a los convenios celebrados por Derechos de Agua  correspondientes al ejercicio 2017 del Segundo  Trimestre 2017 $1,291,766.00,  anticipo al convenio del Tercer Trimestre 2017 $1,251,696.00,  anticipo al convenio del Cuarto Trimestre 2017 $1,328,329.00 y con relación al ejercicio 2018 el anticipo del primer trimestre 2018 $1,285,692.00 y el anticipo por el segundo trimestre de 2018 en cantidad de $1,292,284.99  Además de un complemento al convenio de Descargas de Aguas residuales $100,852.00. Este recurso pagado deberán ser devueltos al organismo para realizar los Programas Federales PRODDER y PROSANEAR  del año. </t>
  </si>
  <si>
    <t xml:space="preserve"> Se llevó a cabo inventario fisico en los almacenes al 31 de diciembre generando diferencias de $ 20,440.00 a favor del organismo.</t>
  </si>
  <si>
    <t>Ademas incluye Diferencias por Tipo de cambio Positiva por $97,370.00.</t>
  </si>
  <si>
    <t>Gastos y Otras Pérdidas</t>
  </si>
  <si>
    <t>XVIII.-</t>
  </si>
  <si>
    <t>Los Gastos realizados por la Comisión Municipal de Agua Potable y Alcantarillado del Municipio de Victoria durante el periodo enero a diciembre  2018, se presentan a continuación clasificados por Rubro:</t>
  </si>
  <si>
    <t>Estimaciones Depreciaciones, Deterioros, Obsolescencias y Amortizaciones</t>
  </si>
  <si>
    <t>Disminución de inventarios</t>
  </si>
  <si>
    <t>Total de Egresos</t>
  </si>
  <si>
    <t>En la cuenta de Servicios Personales al 31 de diciembre  de 2018 incluye percepciones a  585 trabajadores sindicalizados y 226 trabajadores de confianza.  Además de un incremento del 4.9% directo al salario a partir del 1 de enero de 2018, además de las prestaciones establecidas por Contrato colectivo de Trabajo 2017-2018.</t>
  </si>
  <si>
    <t xml:space="preserve">En decimo quinta sesión ordinaria de fecha 15 de diciembre de 2017 y a petición del C.P. Abraham Ruiz Mendiola, representante del Secretario de Desarrollo y Medio Ambiente del Gobierno del Estado de Tamaulipas, miembro del Consejo de Administración 2016-2018 se reflejo la cuenta de Transferencias, Asignaciones, Subsidios y Ayudas Sociales donde  a partir de éste ejercicio 2018 se registrarán  los subsidios que establece el art. 141 de la Ley de Aguas del Estado de Tamaulipas numeral 3 al presupuesto de Egresos con relación a la bonificación del 50% a jubilados, pensionados, adultos mayores de 60 años y discapacitados hasta un consumo máximo de 20 metros cúbicos. </t>
  </si>
  <si>
    <t>La cuenta de Otros Gastos en el ejercicio 2018 por $6,949,633.00  incluye Bonificaciones en el ejercicio por un importe total de $6,814,758.00 integradas por  aplicar Convenios con Instituciones Sociales. Ademas incluye Diferencias por Tipo de cambio Negativas por $14,772.00 y Otros Gastos Varios (Diferencias por redondeo) $120,103.00</t>
  </si>
  <si>
    <t>Cabe señalar que de esta manera el Organismo esta haciendo gestiones recuperar cartera vencida y  abatir el rezago, proporcionando programas al usuario con la intención de que se ponga al corriente, aplicando bonificaciones a los recargos, como estrategia de cobro.</t>
  </si>
  <si>
    <t xml:space="preserve">El porcentaje de las Depreciaciones se aplican conforme a el Acuerdo por el que se emiten las Principales Reglas de Registro y Valoración del Patrimonio. Las depreciaciones del ejercicio se aplicarán al cierre del mismo.  </t>
  </si>
  <si>
    <t>3.     Notas al Estado de  Variaciones al Patrimonio</t>
  </si>
  <si>
    <t>1) Las Aportaciones de los Usuarios de Obras para su mantenimeinto durante el periodo enero a diciembre es por</t>
  </si>
  <si>
    <t>Fraccionamiento</t>
  </si>
  <si>
    <t>Cantidad de lotes entregados</t>
  </si>
  <si>
    <t>Red de                   Agua Potable</t>
  </si>
  <si>
    <t>Red de Alcantarillado</t>
  </si>
  <si>
    <t>Usuarios</t>
  </si>
  <si>
    <t>Fraccionamiento Residencial El Cielo</t>
  </si>
  <si>
    <t>Fraccionamiento Marte R. Gómez Ampliación Norte y Ampliación Sur</t>
  </si>
  <si>
    <t>2) Resultado de Ejercicios Anteriores es  de Enero a Diciembre de 2018</t>
  </si>
  <si>
    <t>Se traspaso el Resultado del Ejercicio 2017 a Superavit acumulado por la cantidad de $2,256,935.00</t>
  </si>
  <si>
    <t xml:space="preserve">En el renglon de Resultados de Ejercicios Anteriores en la cuenta de Superavit Acumulado se registró la cancelación del pasivo del proveedor Equipos Hidráulicos y Eléctricos De Tamaulipas S.A. de C.V debido a que la factura FA000218 fue cancelada por el proveedor ante el SAT por la cantidad de $81,997.00. </t>
  </si>
  <si>
    <t>Se reclasificó de gasto a la cuenta de activo fijo bienes muebles $105,157.00 correspondientes a 8 aires acondicionados registrados por error en poliza de diario 30,182 de 2017 para lo cual se afectó una depreciación del ejercicio 2017 por -$9,639.00.</t>
  </si>
  <si>
    <t>Además de un reintegro que se realizó  a la CONAGUA de $20,699.00 que no fué ejercido en el PROGRAMA PRODDER 2017.</t>
  </si>
  <si>
    <t>4.     Notas al Estado de Flujos de Efectivo</t>
  </si>
  <si>
    <t>1)     El análisis de los saldos final 2017 y diciembre  2018 de la cuenta de efectivo y equivalentes es el siguiente:</t>
  </si>
  <si>
    <t>Rubro</t>
  </si>
  <si>
    <t>saldo</t>
  </si>
  <si>
    <t>Saldo al 31/12/2018</t>
  </si>
  <si>
    <t xml:space="preserve">     Efectivo</t>
  </si>
  <si>
    <t>(+) Efectivo en Bancos-Tesorería</t>
  </si>
  <si>
    <t>(+) Inversiones temporales</t>
  </si>
  <si>
    <t>(+) Fondos de afectación específica</t>
  </si>
  <si>
    <t>(+) Depósitos de fondos de terceros y otros</t>
  </si>
  <si>
    <t>Total de Efectivo y Equivalentes</t>
  </si>
  <si>
    <t>2)     Los saldo de bienes muebles e inmuebles se incrementaron durante el periodo enero a diciembre 2018 por la cantidad de $ 19,314,870.00, integrados de la siguiente manera:</t>
  </si>
  <si>
    <t>Bienes</t>
  </si>
  <si>
    <t>Durante  el Ejercicio</t>
  </si>
  <si>
    <t>Infraestructura</t>
  </si>
  <si>
    <t>Muebles de Oficina y Estantería</t>
  </si>
  <si>
    <t>Equipo de Cómputo y Tecnologías de la Información</t>
  </si>
  <si>
    <t>Automoviles y Equipo Terrestre</t>
  </si>
  <si>
    <t>Sist de Aire Acondicionado, Calefacción y de Ref Ind Com.</t>
  </si>
  <si>
    <t>Equipos de Generación Eléctrica, Aparatos y Accesorios</t>
  </si>
  <si>
    <t>Herramientas y Máquinas Herramientas</t>
  </si>
  <si>
    <t>Planta Tratadora de Aguas Residuales</t>
  </si>
  <si>
    <t>3)     Los saldo de infraestructura terminada se incrementaron durante el periodo enero a diciembre  2018 por la cantidad de $ 17,132,312.00  integrado de la siguiente manera:</t>
  </si>
  <si>
    <t>Recurso</t>
  </si>
  <si>
    <t>No. De Contrato</t>
  </si>
  <si>
    <t>Nombre de la Obra</t>
  </si>
  <si>
    <t>Importe</t>
  </si>
  <si>
    <t>PRODDER -2017</t>
  </si>
  <si>
    <t>CONTRATO COMAPA-IF-PRODDER2017-001-17-I</t>
  </si>
  <si>
    <t xml:space="preserve">Equipamiento de Pozo Profundo en la Colonia el Palmar, Incluye: Trasformador tipo poste de 45 kva 13.20 kv/440v. 3 fases 60HZ - Caseta de cloración y linea de conducción(931 ml) con tuberia PVC de 6" de diámetro </t>
  </si>
  <si>
    <t>CONTRATO COMAPA-IF-PRODDER2017-002-18-I</t>
  </si>
  <si>
    <t>Suministro y Colocación de bomba horizontal bipartida, un paso, para gasto de 250 lps, en Rebombeo 1 ubicado en el km 14 + 800 carretera Victoria - Soto la Marina</t>
  </si>
  <si>
    <t>CONTRATO COMAPA-IF-PRODDER2017-004-18-I</t>
  </si>
  <si>
    <t>Suministro y Colocación de bomba horizontal bipartida, un paso, para gasto de 250 lps, en Rebombeo 2 ubicado en el km 14 + 600 arretera Victoria - Soto la marina</t>
  </si>
  <si>
    <t>APORTACIÓN DE USUARIOS</t>
  </si>
  <si>
    <t>S/N</t>
  </si>
  <si>
    <t>Construcción de Red de Agua Potable y Alcantarillado del Fraccionamiento Residencial el Cielo de 161 lotes</t>
  </si>
  <si>
    <t>Construcción de Red de Agua Potable y Alcantarillado del Fraccionamiento Marte R. Gómez ampliación Norte y Ampliación Sur entrega parcial de 199 lotes</t>
  </si>
  <si>
    <t>CONTRATO COMAPA-IF-PRODDER2017-001-18-I</t>
  </si>
  <si>
    <t>Construcción de Drenaje sanitario con tuberia pvc de 8" de diametro, en calle Cerro Azul de calle Salvador Gil Acuña a calle rio Corona calle Oaxaca y Tlaxcala de calle Cerro Azul a calle 12 de octubre incluye descargas domiciliarias sanitarias en la colonia Tomas Yarrington</t>
  </si>
  <si>
    <t>CONTRATO COMAPA-IF-PRODDER2017-002-17-I</t>
  </si>
  <si>
    <t xml:space="preserve">Construcción de Drenaje Sanitario con tuberia de PVC de 8" de diámetro de calle Salvador Gil Acuña a Calle Veracruz entre Calles Cerro Azul y Calle 14 de febrero, incluye: descargas domiciliarias sanitarias en la colonia Tomas Yarrington </t>
  </si>
  <si>
    <t>CONTRATO COMAPA-IF-PRODDER2017-003-18-I</t>
  </si>
  <si>
    <t>Rehabilitación de drenaje tubería de PVC serie 20 de 12" de diametro en calle Fray Juan Caballero de  calle Olives a calle Avila Camacho colonia López Mateos incluye rehabilitación de descargas domiciliarias sanitarias</t>
  </si>
  <si>
    <t>CONTRATO COMAPA-IF-PRODDER2017-003-17-I</t>
  </si>
  <si>
    <t>Rehabilitación de drenaje tubería PVC serie 20 de 12" de diámetro incluye rehabilitación de descargas sanitarias en boulevard Fidel Velázquez de calle Hidalgo a calle Carrera Torres.</t>
  </si>
  <si>
    <t>5. Conciliación Presupuestaria y Contable</t>
  </si>
  <si>
    <t>1.- Ingresos presupuestarios y contables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</si>
  <si>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</si>
  <si>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</si>
  <si>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</si>
  <si>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</si>
  <si>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</si>
  <si>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</si>
  <si>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</si>
  <si>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</si>
  <si>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</si>
  <si>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</si>
  <si>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</si>
  <si>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</si>
  <si>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t>
  </si>
  <si>
    <t>1.- Egresos presupuestarios y gastos contables</t>
  </si>
  <si>
    <t>1. Egresos Presupuestarios</t>
  </si>
  <si>
    <t>2. Menos Egresos Presupuestarios no Contables</t>
  </si>
  <si>
    <t>Mobiliario y equipo de administración</t>
  </si>
  <si>
    <t>Mobiliario y equipo educacional y recreativo</t>
  </si>
  <si>
    <t>Vehículos y equipo de transporte</t>
  </si>
  <si>
    <t>Maquinaria, otros equipos y herramientas</t>
  </si>
  <si>
    <t>Bienes Inmuebles</t>
  </si>
  <si>
    <t>Obra pública en bienes propios</t>
  </si>
  <si>
    <t>Amortización de la Deuda Pública</t>
  </si>
  <si>
    <t>Adeudos de ejercicios fiscales anteriores (ADEFAS)</t>
  </si>
  <si>
    <t>Otros Egresos Presupuestales No Contables</t>
  </si>
  <si>
    <t>3. Más Gastos Contables no Presupuestales</t>
  </si>
  <si>
    <t>Estimaciones, depreciaciones, deterioros, obsolescencia y amortizaciones</t>
  </si>
  <si>
    <t>Disminución de inventarios  (salidas de almacen)</t>
  </si>
  <si>
    <t>Aumento por insuficiencia de estimaciones por pérdida o deterioro u obsolescencia</t>
  </si>
  <si>
    <t>Aumento por insuficiencia de provisiones</t>
  </si>
  <si>
    <t>Otros Gastos Contables No Presupuestales</t>
  </si>
  <si>
    <t xml:space="preserve">4. Gasto Contable </t>
  </si>
  <si>
    <t>Además el concepto de Otros Gastos Contables no Presupuestales por la cantidad de $6,949,633.00 integrando por Bonificaciones $6,814,758.00; Diferencia por redondeo $120,103.00; Diferencias por tipo de cambio negativas por $14,772.00.</t>
  </si>
  <si>
    <t>I.II Información Presupuestal</t>
  </si>
  <si>
    <t>1)</t>
  </si>
  <si>
    <t>Estado Analítico del Ejercicio del Presupuesto de Egresos</t>
  </si>
  <si>
    <t>Comparativo del Presupuesto de Egresos por Ejercer con el Presupuesto de Egresos Devengado</t>
  </si>
  <si>
    <t>Capítulo</t>
  </si>
  <si>
    <t>Descripción</t>
  </si>
  <si>
    <t>Presupuesto por Ejercer</t>
  </si>
  <si>
    <t>Devengado</t>
  </si>
  <si>
    <t xml:space="preserve">Variación </t>
  </si>
  <si>
    <t>Bienes Muebles, inmuebles e Intangibles</t>
  </si>
  <si>
    <t>Deuda Pública</t>
  </si>
  <si>
    <t>2)</t>
  </si>
  <si>
    <t>Estado Analítico de Ingresos Presupuestales</t>
  </si>
  <si>
    <t>Comparativo de Ingresos Estimados con Ingresos Recaudados</t>
  </si>
  <si>
    <t>Fuente del Ingreso</t>
  </si>
  <si>
    <t>Presupuesto de Ingresos por ejecutar</t>
  </si>
  <si>
    <t>Recaudado</t>
  </si>
  <si>
    <t>VII Ingresos por venta de Bienes y Servicios</t>
  </si>
  <si>
    <t>VIII Participaciones y Aportaciones</t>
  </si>
  <si>
    <t xml:space="preserve">V Productos </t>
  </si>
  <si>
    <t xml:space="preserve">Total </t>
  </si>
  <si>
    <t xml:space="preserve">La recaudación de Ingresos por Venta de Bienes y Servicios corresponde a un  69%  del presupuesto de ingresos estimado. </t>
  </si>
  <si>
    <t>B.    NOTAS DE MEMORIA (CUENTAS DE ORDEN)</t>
  </si>
  <si>
    <t>1.     Cuentas Presupuestarias</t>
  </si>
  <si>
    <t>INGRESOS</t>
  </si>
  <si>
    <t>Movimientos</t>
  </si>
  <si>
    <t>Debe</t>
  </si>
  <si>
    <t>Haber</t>
  </si>
  <si>
    <t xml:space="preserve"> Ley de Ingresos Estimada </t>
  </si>
  <si>
    <t xml:space="preserve"> Modificaciones a la Ley de Ingresos Estimada </t>
  </si>
  <si>
    <t xml:space="preserve"> Ley de Ingresos por Ejecutar </t>
  </si>
  <si>
    <t xml:space="preserve"> Ley de Ingresos Devengada </t>
  </si>
  <si>
    <t xml:space="preserve"> Ley de Ingresos Recaudada </t>
  </si>
  <si>
    <t>Sumas Iguales</t>
  </si>
  <si>
    <t xml:space="preserve">Se incrementa en el Primer Trimestre el presupuesto de Ingresos por la cantidad de $19,039,936.00 que estan integrados por los recursos recibidos para el Programa PRODDER 2017 $15,737,199.00  y PROSANEAR $ 3,302,737.00 recibidos en el mes de enero. </t>
  </si>
  <si>
    <t>Se realizan traspasos presupuestales en el Primer Trimestre al presupuesto de ingresos por $1,802,403.00.00 en la cuenta de Ingresos por Venta de Bienes y Servicios  en el rubro de Ingresos por Contratación - Sanciones $1,800,509.00 y en el rubro de Otros Servicios -Materiales y Otros por $1,894.00 que se tomaron de la cuenta del Rubro Ingresos por Facturación -Agua Potable por $1,802,403.00.</t>
  </si>
  <si>
    <t>Se realizan traspasos presupuestales en el Segundo Trimestre al presupuesto de ingresos por $842,868.00.00 en la cuenta de Ingresos por Venta de Bienes y Servicios  en el rubro de Ingresos por Contratación - Derechos Uso de Infraestructura Usuarios $21,362.00, Sanciones $803,948.00 y en el rubro de Otros Servicios - Materiales y Otros por $15,500.00 y en el rubro Ingresos Diversos - Otros Ingresos y Beneficios Varios $2,057.00 que se tomaron de la cuenta del Rubro Ingresos por Facturación -Agua Potable por $842,868.00.</t>
  </si>
  <si>
    <t>Se realizan traspasos presupuestales en el Tercer Trimestre al presupuesto de ingresos por $2,631,851.00.00 en la cuenta de Ingresos por Venta de Bienes y Servicios  en el rubro de Ingresos por Facturación  - Cargos Técnicos  $186,676.00,  en el rubro de Contratación - Derechos de Conexión Agua Potable $1,136,394.00; Derechos Uso de Infraestructura Usuarios $520.00; Sanciones $1,302,878.00 y en el rubro de Otros Servicios - Constancia de no Adeudo $5,383,.00 que se tomaron de la cuenta del Rubro Ingresos por Facturación -Agua Potable por $2,631,851.00.</t>
  </si>
  <si>
    <t>Se realizan traspasos presupuestales en el Cuarto Trimestre al presupuesto de ingresos por $60,358.00 en la cuenta de Productos Tipo Corriente en el rubro de Ingresos por Intereses Financieros y de $5,869,483.00 en la cuenta de Ingresos por Venta de Bienes y Servicios en el rubro de Ingresos por Facturación-Recargos $2,821,788.00, en el rubro de Contratación- Derechos de Conexión de Agua Potable $433,282.00; Derechos de Uso de Infraestructura Usuarios $70,778.00; Sanciones $1,949,982; Rotura de Pavimento $25,732.00, en el rubro de Otros Servicios - Reubicación de Toma $43.00; Constancia de no Adeudo $5,993.00; Comisión Cheques Devueltos 20% $416.00; Descarga de Desechos $534,220.00, en el rubro de Ingresos Diversos - Otros Ingresos y Beneficios Varios $21,622.00 y Comisiones TPV $5,628.00 que se tomaron de la cuenta del rubro Ingresos por Facturación - Agua Potable por $5,929,841.00.</t>
  </si>
  <si>
    <t xml:space="preserve">       EGRESOS</t>
  </si>
  <si>
    <t>Saldos</t>
  </si>
  <si>
    <t>Presupuesto de Egresos Aprobado</t>
  </si>
  <si>
    <t>Presupuesto de Egresos Modificado:</t>
  </si>
  <si>
    <t>Presupuesto de Egresos por Ejercer</t>
  </si>
  <si>
    <t>Presupuesto de Egresos Comprometido</t>
  </si>
  <si>
    <t>Presupuesto de Egresos Devengado</t>
  </si>
  <si>
    <t>Presupuesto de Egresos Ejercido</t>
  </si>
  <si>
    <t>Presupuesto de Egresos Pagado</t>
  </si>
  <si>
    <t>Saldos Iguales</t>
  </si>
  <si>
    <t>Se incrementa en el Primer Trimestre el presupuesto de egresos por la cantidad de $19,039,936.00 en las cuentas de Mantenimiento y reparación de Cárcamos $140,000.00 Energía Eléctrica $3,889,920.00, Equipos de Generación Electrica Aparatos y Accesorios $255,369.00 Planta de Tratamento de Aguas Residuales $157,610.00 y Obras de Infraestructura de Agua y Alcantarillado $6,627,809.00 y ADEFAS $7,969,228.00, con fuente de financiamiento Federal .</t>
  </si>
  <si>
    <t>Se realizan traspasos presupuestales en el Primer Trimestre al presupuesto de egresos $202,815.00.00 en las cuentas de Seguro de Vida $459.00 Muebles de Oficina y Estantería $47,323.00 Equipo de Computo y Tecnología de la Información $107,973.00 Sistema de Aire Acondicionado Calefacción y de Refrigeración $47,060.00 que se tomaron de la cuenta de  la cuenta Fianzas y seguros $459.00; Equipos de Generación Eléctrica Aparatos y Accesorios $202,356.00.</t>
  </si>
  <si>
    <t>Se realizan traspasos presupuestales en el Segundo Trimestre al presupuesto de egresos $1,047,849.00, en las cuentas de Horas Extras días festivos al personal eventual $85,407.00, Vacaciones al Personal Eventual $9,600.00, Complemento de Incapacidad Personal Permanente $26,254.00, que se tomaron de la cuenta de Sueldos Base al Personal Eventual $95,007.00; Prestaciones por Pensiones y Jubilaciones $26,254.00.  De la cuenta de Mantenimiento y Reparación de Planta Tratadora $ 165,814.00; Refacciones y Accesorios Menores de Equipo $17,519.00 que se tomaron de la cuenta Mantenimiento y Reparación de Pavimento $165,814.00 y Refacciones y Accesorios  Menores de Edificio $17,519.00. De la cuenta de Arrendamiento de Maquinaria, otros Equipos y Herramientas $47,191.00; Servicio de Capacitación $360,000.00; Instalación Reparación y Mantenimiento de Maquinaria $116,412.00; Penas, Multas, Accesorios y Actualizaciones $21,187.00; Otros Gastos por Responsabilidades $90,049.00 que se tomaron de la cuenta Difusión Radio y Televisión $274,839.00 y ADEFAS $ 360,000.00. De la cuenta Sistemas de Aire Acondicionado, Calefacción y Refrigeración $8,980.00; Herramientas y Maquinas - Herramientas $20,590.00; Equipo de Laboratorio $62,024.00; Planta de Tratamiento de Aguas Residuales $4,742.00 que se tomaron de la cuenta Equipos de Generación Eléctrica, Aparatos y Accesorios $96,336.00.</t>
  </si>
  <si>
    <t>Se realizan traspasos presupuestales en el Tercer Trimestre al presupuesto de egresos $1,034,882.00, en las cuentas de Horas Extras personal permanente $13,214.00; Horas Extraordinarias días festivos al personal eventual $32,485.00, Complemento de Incapacidad Personal Permanente $14,266.00; Defunciones $38,000.00 y Prestaciones por Pensión y Jubilación $211,017.00, que se tomaron de la cuenta de Sueldos Base al Personal Eventual $308,982.00. De la cuenta de Servicios Postales y Telegráficos $6,313.00; Comisiones TPV $12,841.00;   Mantenimiento y Reparación de Edificio $ 173,662.00;  Instalación Reparación y Mantenimiento de Maquinaria $494,817.00; Servicios de Jardineria y Fumigación $54.00 que se tomaron de la cuenta de Servicios Legales de Contabilidad, Auditoria y Relacionados $707,200.00. De la cuenta Sistemas de Aire Acondicionado, Calefacción y Refrigeración $18,700.00 que se tomaron de la cuenta de Equipos de Generación Eléctrica, Aparatos y Accesorios $18,700.00.</t>
  </si>
  <si>
    <t>Se realizan traspasos presupuestales en el Cuarto Trimestre al presupuesto de egresos por la cantidad de $16'841,757.00, en las cuentas de Sueldos Base al Personal Eventual $3,733,554.00; Vacaciones Personal Permanente $22,370.00; Vacaciones Personal Eventual $8,296.00; Horas Extras Personal Permanente $354,431.00; Horas Extras Personal Eventual $301.00; Horas Extras Día Festivo al Personal Permanente $152,648.00; Horas Extras Día Festivo al Personal Eventual $37,159.00; Horas Extras Turno Normal al Personal Permanente $21,618.00; Complemento de Incapacidad Personal Permanente $8,391.00; Uniformes de Trabajo Personal Oficina $9,893.00; Materiales, útiles y equipos menores de oficina $28,928.00; Otros productos adquiridos como materia prima $614,260.00; Refacciones y Accesorio menores de equipo de transporte $6,098.00; del Capitulo de Servicios Generales $8,039,961.00, del Concepto de Subsidios y Subvenciones  Agua Potable $850,872.00; Alcantarillado $864,731.00, Recuperación de créditos $104,975.00; Vehiculos y equipo terrestre $348,774.00; Licencias Informaticas e Intelectuales $5,986.00; Derechos por el Uso y Aprovechamiento de Aguas Superficiales $1'489,522.00; Licencias de Choferes $1,452.00; Servicios Legales de Contabilidad, Auditoria y Relacionados $119,538.00 y Servicios de Capacitación $18,000.00, que se tomaron de las cuentas de Suedos base al personal permanente $2,537,430.00; Primas por años de Servicios Efectivos Prestados $48,600.00; Primas de Vacaciones Personal Permanente $324,980.00; Primas de Vacaciones Personal Eventual $2,939,252.00; AguinaldosPersonal Eventual $288,688.00; Prima Dominical Personal Permanente $43,242.00; Fondo Privado de Pensiones $5,311,721.00, del Capitulo Materiales y Suminitros $1,857,770.00; Papelería impresa $649,286.00; Refacciones y Accesorios Menores de Equipo Electromecánico $191,979.00; Equipo de Cómputo y de Tecnologías de la Información $56.00; Equipos de Generación Electrica, Aparatos y Accesorios $958,219.00; de Equipo de Laboratorio $62,024.00; Despensas $973,355.44; Descargas Sanitarias $84,133.00 y de Contribuciones a Cargo del Trabajador pagadas por el Patrón $571,023.56</t>
  </si>
  <si>
    <t>Las demandas que se encuentran actualmente son:</t>
  </si>
  <si>
    <t>No. De Expendiente</t>
  </si>
  <si>
    <t>Nombre del Demandante</t>
  </si>
  <si>
    <t>OBSERVACIONES</t>
  </si>
  <si>
    <t>ESTIMADO</t>
  </si>
  <si>
    <t>TRIBUNAL ADMINISTRATIVO MUNICIPAL</t>
  </si>
  <si>
    <t>Expediente:                             PS-228/2018</t>
  </si>
  <si>
    <t>C. Francisco Martinez Covarrubias</t>
  </si>
  <si>
    <t>Nulidad de Pago del Recibo del Agua</t>
  </si>
  <si>
    <t>Expediente:                        PS-214/2018</t>
  </si>
  <si>
    <t>C. José Medina Blanco</t>
  </si>
  <si>
    <t>Expediente:                        PS-201/2018</t>
  </si>
  <si>
    <t>C. Cesar Alejandro Zuñiga Ramirez</t>
  </si>
  <si>
    <t>Expediente:                              PS-189/2018</t>
  </si>
  <si>
    <t>C. Jesús Jaime Torres Vega</t>
  </si>
  <si>
    <t>EXPEDIENTES LABORALES LOCAL</t>
  </si>
  <si>
    <t>Expediente: 00116/E03/2018</t>
  </si>
  <si>
    <t>C. Alejandro Montelongo Teran</t>
  </si>
  <si>
    <t>Demanda Inicial de septiembre 2018 no registrada</t>
  </si>
  <si>
    <t>Expediente: 00188/E01/2018</t>
  </si>
  <si>
    <t>C. José Guadalupe Mata Huerta</t>
  </si>
  <si>
    <t>Demanda Inicial</t>
  </si>
  <si>
    <t>Expediente: 00201/E03/2018</t>
  </si>
  <si>
    <t>C. Felicitas Zuñiga Alcocer</t>
  </si>
  <si>
    <t>PROCEDIMIENTO CIVIL</t>
  </si>
  <si>
    <t>Expediente:     1107/2018</t>
  </si>
  <si>
    <t>C. Martha Liliana Perez Alvarado</t>
  </si>
  <si>
    <t>Pago por sus servicios prestados de seguridad privada "ARES"</t>
  </si>
  <si>
    <t>PROCEDIMIENTO AGRARIO</t>
  </si>
  <si>
    <t>Expediente:     198/2016 </t>
  </si>
  <si>
    <t>Ejido Benito Juarez</t>
  </si>
  <si>
    <t>Sin Resolver</t>
  </si>
  <si>
    <t>Expediente:     268/2018 </t>
  </si>
  <si>
    <t>Expediente:     903/2015 </t>
  </si>
  <si>
    <t>Ejido La Libertad de Sabinos Unidos</t>
  </si>
  <si>
    <t>Expediente:     337/2016 </t>
  </si>
  <si>
    <t>Ejido 7 de Noviembre</t>
  </si>
  <si>
    <t>C.    NOTAS DE GESTIÓN ADMINISTRATIVA</t>
  </si>
  <si>
    <t>1.     Introducción</t>
  </si>
  <si>
    <t>El artículo 115 de la Constitución Política de los Estados Unidos Mexicanos detalla los servicios públicos que la autoridad Municipal debe otorgar a la población, encontrándose dentro de ellos el de Agua Potable y Alcantarillado, disposición normativa que retoman el artículo 132 de la Constitución Política del Estado, así como el artículo 170 del Código Municipal.</t>
  </si>
  <si>
    <t>Constitución Política de los Estados Unidos Mexicanos</t>
  </si>
  <si>
    <t>“Artículo 115. Los Estados adoptarán, para su régimen interior, la forma de gobierno republicano, representativo, popular, teniendo como base de su división territorial y de su organización política y administrativa el Municipio Libre, conforme a las bases siguientes:</t>
  </si>
  <si>
    <t>I.-Cada Municipio será gobernado por un Ayuntamiento……</t>
  </si>
  <si>
    <t>II.-Los municipios estarán investidos de personalidad jurídica….</t>
  </si>
  <si>
    <t>III.-Los Municipios tendrán a su cargo las funciones y servicios públicos siguientes:</t>
  </si>
  <si>
    <t>a)     Agua potable, drenaje, alcantarillado, tratamiento y disposición de sus aguas residuales;</t>
  </si>
  <si>
    <t>b)     …..”</t>
  </si>
  <si>
    <t>Constitución Política del Estado de Tamaulipas</t>
  </si>
  <si>
    <t xml:space="preserve">“Artículo 132.- Los Municipios tendrán a su cargo las funciones y servicios públicos siguientes: </t>
  </si>
  <si>
    <t xml:space="preserve">I.- Agua potable, drenaje, alcantarillado, tratamiento y disposición de sus aguas residuales; </t>
  </si>
  <si>
    <t xml:space="preserve">II.- Alumbrado público; </t>
  </si>
  <si>
    <t xml:space="preserve">III.- Limpia, recolección, traslado, tratamiento y disposición final de residuos; </t>
  </si>
  <si>
    <t xml:space="preserve">IV.- Mercados y centrales de abasto; </t>
  </si>
  <si>
    <t xml:space="preserve">V.- Panteones; </t>
  </si>
  <si>
    <t xml:space="preserve">VI.- Rastro; </t>
  </si>
  <si>
    <t xml:space="preserve">VII.- Calles, parques y jardines y su equipamiento; </t>
  </si>
  <si>
    <t xml:space="preserve">VIII.- Seguridad pública, en los términos del artículo 21 de la Constitución Federal, policía preventiva municipal y tránsito; y </t>
  </si>
  <si>
    <t>IX.- Los demás que la legislatura local determine según las condiciones territoriales y socioeconómicas de los Municipios, así como su capacidad administrativa y financiera.”</t>
  </si>
  <si>
    <t>Código Municipal para el Estado de Tamaulipas</t>
  </si>
  <si>
    <t>“Artículo 170.- Los Municipios tendrán a su cargo las funciones y servicios públicos siguientes:</t>
  </si>
  <si>
    <t>I.- Agua potable, drenaje, alcantarillado, tratamiento y disposición de sus aguas residuales.</t>
  </si>
  <si>
    <t>II.- Alumbrado público.</t>
  </si>
  <si>
    <t>III.- Limpia, recolección, traslado, tratamiento y disposición final de residuos.</t>
  </si>
  <si>
    <t>IV.- Mercados y centrales de abasto.</t>
  </si>
  <si>
    <t>V.- Panteones.</t>
  </si>
  <si>
    <t>VI.- Rastro.</t>
  </si>
  <si>
    <t>VII.- Calles, parques y jardines y su equipamiento.</t>
  </si>
  <si>
    <t>VIII.- Seguridad pública, en los términos del artículo 21 de la Constitución Federal, policía preventiva municipal y tránsito.</t>
  </si>
  <si>
    <t>IX.- Los demás que el Congreso determine, según las condiciones territoriales y socioeconómicas de los Municipios, así como su capacidad administrativa y financiera.</t>
  </si>
  <si>
    <t>Cuando a juicio del Ayuntamiento respectivo sea necesario, podrán celebrar convenios con el Estado para que éste, de manera directa o a través del organismo correspondiente, se haga cargo en forma temporal de algunos de los servicios públicos, o bien se presten o ejerzan coordinadamente por el Estado y el propio Municipio.”</t>
  </si>
  <si>
    <t>Artículo  171.- Los Municipios, previo acuerdo entre sus Ayuntamientos, y con sujeción a la ley, podrán coordinarse y asociarse para la mas eficaz prestación de los servicios públicos o el mejor ejercicio de las funciones que les corresponda, con la aprobación del Congreso.</t>
  </si>
  <si>
    <t>Los servicios públicos municipales serán prestados por los Municipios, directamente o a través de organismos o empresas paramunicipales. Asimismo, podrán ser concesionados a particulares cuando no se lesione el interés público o social, previa autorización del Congreso y conforme a las bases que se determinen en este Código, sus Reglamentos y las contenidas en el propio acto concesión.</t>
  </si>
  <si>
    <t xml:space="preserve">En el Ejercicio de las facultades que le confiere el Art. 28 aparatado 1 fracción I en relación con el artículo 32 fracción I en relación con el artículo 32 fracción XVIII de la Ley de Aguas del Estado de Tamaulipas, el Art. 35, fracciones VII y VIII, así como del artículo 171 párrafo 2 del Código Municipal para el Estado de Tamaulipas y del artículo 13 del Decreto de Creación de la Comisión Minicipal de Agua Potable y Alcantarillado del Municipio de Victoria, Tamaulipas. El Dr. Xicotencatl González Uresti Presidente Municipal de Cd. Victoria, Tamaulipas y Presidente del Consejo de Administración por el período 2018-2021 de la Comisión Municipal de Agua Potable y Alcantarillado del Municipio de Victoria, Tamaulipas nombra como Gerente General al Ing. Humberto Calderón Zúñiga el día 01 de Octubre  de 2018. </t>
  </si>
  <si>
    <t>Se encuentar en vigor el contrato Colectivo de Trabajo 2017 -2018 con el Sindicato de  Trabajadores y Empleados  de la C.O.M.A.P.A. firmado el día 20 de Febrero de 2017 el cual incluye 57 cláusulas y Cinco Transitorias y un Anexo</t>
  </si>
  <si>
    <t>2.     Panorama Económico y financiero</t>
  </si>
  <si>
    <t>CLASIFICADOR ECONOMICO</t>
  </si>
  <si>
    <t>·         El suministro de Agua Potable y Alcantarillado es un Servicio Público a cargo del Municipio, el cual es prestado a sus habitantes a través de la Comisión Municipal de Agua Potable y Alcantarillado del Municipio de Victoria, Tamaulipas.</t>
  </si>
  <si>
    <t>·         La Comisión Municipal de Agua Potable y Alcantarillado del Municipio de Victoria, Tamaulipas; es un Organismo Público sin fines de lucro.</t>
  </si>
  <si>
    <t>·         Las tarifas del servicio son autorizadas por el Consejo de Administración del Organismo y son enviadas para su publicación en el Periódico Oficial del Estado.</t>
  </si>
  <si>
    <t>·         La recaudación o cobranza de los Servicios a los Usuarios guarda una relación directa con la situación económica imperante.</t>
  </si>
  <si>
    <t>·         La operación, mantenimiento y ampliación del Sistema de Agua Potable y Alcantarillado requiere de una permanente inversión de recursos financieros.</t>
  </si>
  <si>
    <t>3.     Autorización e Historia</t>
  </si>
  <si>
    <t xml:space="preserve">El Organismo Público Descentralizado es parte de la Administración Pública Municipal, con personalidad jurídica, patrimonio propio y funciones de autoridad administrativa, creado mediante Decreto No 173 publicado en el Diario Oficial del Estado de Tamaulipas el 26 de diciembre de 2002. </t>
  </si>
  <si>
    <t>4.     Organización y Objeto Social</t>
  </si>
  <si>
    <t>Los Órganos de Gobierno de la Comisión Municipal de Agua Potable y Alcantarillado de Victoria, Tamaulipas, son:</t>
  </si>
  <si>
    <t xml:space="preserve">      I.        Consejo de Administración. </t>
  </si>
  <si>
    <t xml:space="preserve">     II.        Gerente General. </t>
  </si>
  <si>
    <t>    III.        Comisario.</t>
  </si>
  <si>
    <t>El Consejo de Administración de la Comisión Municipal de Agua Potable y Alcantarillado del Municipio de Victoria, integra por:</t>
  </si>
  <si>
    <t>       I.    El Presidente Municipal.</t>
  </si>
  <si>
    <t>      II.    Dos representantes del Ayuntamiento.</t>
  </si>
  <si>
    <t>     III.    Dos representantes del Consejo Consultivo Municipal.</t>
  </si>
  <si>
    <t>     IV.    Un Diputado del Distrito, designado por el Congreso del Estado.</t>
  </si>
  <si>
    <t>      V.    Un representante de la Secretaría de Desarrollo Urbano y Ecología del Gobierno del Estado.</t>
  </si>
  <si>
    <t>     VI.    Un representante de la Secretaría de Salud.</t>
  </si>
  <si>
    <t>    VII.    Un representante del Comité para la planeación y el Desarrollo Municipal.</t>
  </si>
  <si>
    <t>   VIII.    Un representante de la Secretaría de Desarrollo Social del Estado.</t>
  </si>
  <si>
    <t>     IX.    Un representante de la Comisión Nacional del Agua.</t>
  </si>
  <si>
    <t>Dentro de los miembros que integran el Consejo de Administración se elegirá un Presidente, un Secretario y un Tesorero, y los restantes tendrán el cargo de Vocales y desempeñarán las funciones que el propio Consejo de Administración y las Leyes y Reglamentos les asignen.</t>
  </si>
  <si>
    <t xml:space="preserve">La administración de los recursos financieros, humanos y materiales está a cargo del Gerente General, el cual es designado por el Consejo de Administración del Organismo en los términos de lo dispuesto por el artículo 32, fracción XVIII de la Ley de Aguas del Estado de Tamaulipas, y tiene las siguientes funciones: </t>
  </si>
  <si>
    <t>I. Tener la representación legal del organismo, con todas las facultades generales y especiales que requieran poder o cláusula especial conforme a la ley; así como otorgar y revocar poderes, formular querellas y denuncias, otorgar el perdón extintivo de la acción penal, elaborar y absolver posiciones, así como promover y desistirse del juicio de amparo;</t>
  </si>
  <si>
    <t>II. Elaborar, para su aprobación por el Consejo de Administración, las propuestas para los programas sectoriales y los programas hidráulicos del organismo y los operativos anuales;</t>
  </si>
  <si>
    <t>III. Proponer a la aprobación del Consejo de Administración las cuotas y tarifas que deba cobrar el organismo operador por la prestación de los servicios públicos; y, una vez aprobadas, mandarlas publicar en el Periódico Oficial del Estado y en el diario de mayor circulación de la localidad;</t>
  </si>
  <si>
    <t>IV. Determinar y cobrar, en términos de lo previsto en la presente ley, los adeudos que resulten de aplicar las cuotas y tarifas por los servicios públicos que preste el organismo;</t>
  </si>
  <si>
    <t>V. Celebrar, con la autorización del Consejo de Administración, los actos jurídicos necesarios para la constitución de fideicomisos públicos;</t>
  </si>
  <si>
    <t>VI. Determinar infracciones a esta ley e imponer las sanciones correspondientes, recaudando las pecuniarias a través del procedimiento administrativo de ejecución;</t>
  </si>
  <si>
    <t>VII. Celebrar convenios de colaboración administrativa con la Comisión, a efecto de que ésta asuma la notificación y el cobro, a través del procedimiento administrativo de ejecución, de los créditos fiscales que determine conforme a la fracción anterior, a cargo de los usuarios, derivados de las cuotas o tarifas por la prestación de los servicios públicos y de la imposición de multas;</t>
  </si>
  <si>
    <t>VIII. Remitir a la Comisión, para efectos de su notificación y cobranza, en los términos del convenio respectivo, los créditos fiscales determinados a cargo de los usuarios, derivados de las cuotas o tarifas por la prestación de los servicios públicos y de la imposición de multas;</t>
  </si>
  <si>
    <t>IX. Coordinar las actividades técnicas, administrativas y financieras del organismo para lograr una mayor eficiencia, eficacia y economía del mismo;</t>
  </si>
  <si>
    <t>X. Celebrar los convenios, contratos y demás actos jurídicos de colaboración, dominio y administración que sean necesarios para el funcionamiento del organismo;</t>
  </si>
  <si>
    <t>XI. Gestionar y obtener, conforme a la legislación aplicable y previa autorización del Consejo de Administración, el financiamiento para obras, servicios y amortización de pasivos, así como suscribir créditos o títulos de crédito, contratos u obligaciones ante instituciones públicas y privadas;</t>
  </si>
  <si>
    <t>XII. Autorizar las erogaciones correspondientes del presupuesto y someter a la aprobación del Consejo de Administración las erogaciones extraordinarias;</t>
  </si>
  <si>
    <t>XIII. Ordenar el pago de los derechos por el uso o aprovechamiento de aguas y bienes nacionales inherentes, de conformidad con la legislación aplicable;</t>
  </si>
  <si>
    <t>XIV. Ejecutar los acuerdos del Consejo de Administración;</t>
  </si>
  <si>
    <t>XV. Rendir al o a los ayuntamientos, en su caso, el informe anual de actividades del organismo, así como los informes sobre el cumplimiento de acuerdos del Consejo de Administración; resultados de los estados financieros; avance en las metas establecidas en los programas sectoriales y en los programas de operación autorizados por el propio Consejo; cumplimiento de los programas de obras y erogaciones en las mismas; presentación anual del programa de labores; y los proyectos del presupuesto de ingresos y egresos para el siguiente período;</t>
  </si>
  <si>
    <t>XVI. Establecer relaciones de coordinación con las autoridades federales, estatales y municipales, de la administración pública centralizada o paraestatal, y las personas de los sectores social y privado, para el trámite y atención de asuntos de interés común;</t>
  </si>
  <si>
    <t>XVII. Ordenar que se practiquen las visitas de inspección y verificación, de conformidad con lo señalado en el presente ordenamiento;</t>
  </si>
  <si>
    <t>XVIII. Ordenar que se practiquen en forma regular y periódica, muestras y análisis del agua; llevar estadísticas de sus resultados y tomar en consecuencia las medidas adecuadas para optimizar la calidad del agua que se distribuye a la población, así como la que una vez utilizada se vierta a los cauces o vasos, de conformidad con la legislación aplicable;</t>
  </si>
  <si>
    <t>XIX. Realizar las actividades que se requieran para lograr que el organismo preste a la comunidad servicios adecuados y eficientes;</t>
  </si>
  <si>
    <t>XX. Nombrar y remover al personal del organismo, debiendo informar al Consejo de Administración en su siguiente sesión;</t>
  </si>
  <si>
    <t>XXI. Someter a la aprobación del Consejo de Administración, el proyecto de Estatuto Orgánico del organismo y sus modificaciones; así como los manuales de organización y de procedimientos; y</t>
  </si>
  <si>
    <t>XXII.Las demás que le señalen el Consejo de Administración, esta ley, sus reglamentos y el Estatuto Orgánico.</t>
  </si>
  <si>
    <t xml:space="preserve">5.     Base de preparación de los Estados Financieros: </t>
  </si>
  <si>
    <t>Los Estados Financieros al 31 de diciembre de 2018 fueron preparados de acuerdo a los Postulados Básicos de Contabilidad Gubernamental y demás Normatividad emitida por el Consejo Nacional de Armonización Contable vigente a la fecha.</t>
  </si>
  <si>
    <t xml:space="preserve">6.     Políticas de contabilidad significativas: </t>
  </si>
  <si>
    <t>Para la valuación de los inventarios, se utiliza el método de Costo Promedio.</t>
  </si>
  <si>
    <t xml:space="preserve">7.     Posición en Moneda Extranjera y Protección por Riesgo Cambiario: </t>
  </si>
  <si>
    <t>El Organismo cuenta con la política de registrar las operaciones en moneda extranjera al tipo de cambio publicado en la página del SAT de conformidad a lo establecido en la normatividad aplicable.</t>
  </si>
  <si>
    <t xml:space="preserve">El Organismo tiene aperturadas cuenta en dólares: </t>
  </si>
  <si>
    <t xml:space="preserve">Cuenta </t>
  </si>
  <si>
    <t>Uso / Destino</t>
  </si>
  <si>
    <t>216-9011101</t>
  </si>
  <si>
    <t>Banco Nacional de México, S.A.</t>
  </si>
  <si>
    <t>Cobranza Dólares</t>
  </si>
  <si>
    <t>0484914028</t>
  </si>
  <si>
    <t>Banco Mercantil del Norte S.A</t>
  </si>
  <si>
    <t xml:space="preserve">Durante el periodo enero a diciembre  2018 la Comisión Municipal de Agua Potable y Alcantarillado del Municipio de Victoria, Tamaulipas, llevo a cabo operaciones de ingresos en dólares registrados al tipo de cambio publicado por el  SAT que habia a la fecha del cierre del trimestre. </t>
  </si>
  <si>
    <t xml:space="preserve">8.     Reporte Analítico del Activo: </t>
  </si>
  <si>
    <t>Tipo de Bien</t>
  </si>
  <si>
    <t xml:space="preserve">Porcentaje de Depreciación </t>
  </si>
  <si>
    <t xml:space="preserve">Muebles de oficina y estantería </t>
  </si>
  <si>
    <t xml:space="preserve">Muebles, excepto de oficina y estantería </t>
  </si>
  <si>
    <t>Equipo de cómputo y tecnologías de la información</t>
  </si>
  <si>
    <t>Otros mobiliarios y equipos de administración</t>
  </si>
  <si>
    <t>Mobiliario y equipo educativo y recreativo</t>
  </si>
  <si>
    <t xml:space="preserve">9.     Fideicomisos, Mandatos y Análogos: </t>
  </si>
  <si>
    <t>La Comisión Municipal de Agua Potable y Alcantarillado del Municipio de Victoria, Tamaulipas, no realiza operaciones de estos conceptos.</t>
  </si>
  <si>
    <t xml:space="preserve">10.     Reporte de Recaudación: </t>
  </si>
  <si>
    <t>INGRESO</t>
  </si>
  <si>
    <t>MONTO</t>
  </si>
  <si>
    <t>Locales</t>
  </si>
  <si>
    <t>Federales</t>
  </si>
  <si>
    <t>Total de Ingresos recaudados</t>
  </si>
  <si>
    <t xml:space="preserve">11.     Información sobre la Deuda y el Reporte Analítico de la Deuda: </t>
  </si>
  <si>
    <t>La Comisión Municipal de Agua Potable y Alcantarillado del Municipio de Victoria, Tamaulipas, no contrató Deuda Pública durante los meses enero a diciembre  2018.</t>
  </si>
  <si>
    <t xml:space="preserve">12.     Clasificaciones otorgadas: </t>
  </si>
  <si>
    <t>El Organismo no realizó operaciones que hubieran requerido alguna clasificación crediticia.</t>
  </si>
  <si>
    <t xml:space="preserve">13.     Proceso de Mejora: </t>
  </si>
  <si>
    <t>Se incluyen los formatos establecidos por la Ley de Disciplina Financiera</t>
  </si>
  <si>
    <t xml:space="preserve">Se llevó a cabo durante el ejercicio 2018 la actualización de resguardos de los  bienes muebles como lo establece la Ley de Contabilidad Gubernamental </t>
  </si>
  <si>
    <t xml:space="preserve">14.     Información por Segmentos: </t>
  </si>
  <si>
    <t>La Comisión Municipal de Agua Potable y Alcantarillado del Municipio de Victoria, Tamaulipas, no integra de manera segmentada la información financiera.</t>
  </si>
  <si>
    <t xml:space="preserve">15.     Eventos Posteriores al Cierre: </t>
  </si>
  <si>
    <t>Se traspaso el Resultado del Ejercicio 2017 a Superavit acumulado por la cantidad de $2,256,934.66</t>
  </si>
  <si>
    <t xml:space="preserve">16.     Partes Relacionadas: </t>
  </si>
  <si>
    <t>El Organismo no tiene partes relacionadas que influyan en la toma de decisiones financieras y operativas.</t>
  </si>
  <si>
    <t>Bajo protesta de decir verdad declaramos que los Estados Financieros y sus Notas, son razonablemente correctos y son responsabilidad del Emisor.</t>
  </si>
  <si>
    <t>ING. HUMBERTO CALDERÓN ZÚÑIGA</t>
  </si>
  <si>
    <t>L.C. MÓNICA PATRICIA CHONG MERCADO</t>
  </si>
  <si>
    <t>GERENTE GENERAL</t>
  </si>
  <si>
    <t>GERENTE FINANCIERO</t>
  </si>
  <si>
    <t>COMISIÓN MUNICIPAL DE AGUA POTABLE Y  ALCANTARILLADO DEL MUNICIPIO DE VICTORIA, TAMAULIPAS</t>
  </si>
  <si>
    <t>ESTADO ANALÍTICO DE INGRESOS</t>
  </si>
  <si>
    <t>DEL 1 DE ENERO AL 31 DE DICIEMBRE DE 2018.</t>
  </si>
  <si>
    <t>09</t>
  </si>
  <si>
    <t>Rubro de los ingresos</t>
  </si>
  <si>
    <t>Ingreso</t>
  </si>
  <si>
    <t>Diferencia
(6=5-1)</t>
  </si>
  <si>
    <t>Estimado
(1)</t>
  </si>
  <si>
    <t>Ampliaciones y Reducciones
(2)</t>
  </si>
  <si>
    <t>Modificado
(3=1+2)</t>
  </si>
  <si>
    <t>Devengado
(4)</t>
  </si>
  <si>
    <t>Recaudado
(5)</t>
  </si>
  <si>
    <t xml:space="preserve">Impuestos                                                </t>
  </si>
  <si>
    <t xml:space="preserve">Cuotas y Aportaciones de Seguridad Social                </t>
  </si>
  <si>
    <t xml:space="preserve">Contribuciones de Mejoras                                </t>
  </si>
  <si>
    <t xml:space="preserve">Derechos                                                 </t>
  </si>
  <si>
    <t xml:space="preserve">Productos                                                </t>
  </si>
  <si>
    <t xml:space="preserve">   Corriente                                             </t>
  </si>
  <si>
    <t xml:space="preserve">   Capital                                               </t>
  </si>
  <si>
    <t xml:space="preserve">Aprovechamientos                                         </t>
  </si>
  <si>
    <t xml:space="preserve">Ingresos por Ventas de Bienes y Servicios                </t>
  </si>
  <si>
    <t xml:space="preserve">Participaciones y Aportaciones                           </t>
  </si>
  <si>
    <t>Transferencias,  Asignaciones,  Subsidios  y Otras Ayudas</t>
  </si>
  <si>
    <t xml:space="preserve">Ingresos Derivados de Financiamientos                    </t>
  </si>
  <si>
    <t>Total:</t>
  </si>
  <si>
    <t>Estado Analítico de ingresos por Fuente de Financiamiento</t>
  </si>
  <si>
    <t xml:space="preserve">Ingresos del Gobierno                                    </t>
  </si>
  <si>
    <t xml:space="preserve">   Impuestos                                             </t>
  </si>
  <si>
    <t xml:space="preserve">   Contribuciones de Mejoras                             </t>
  </si>
  <si>
    <t xml:space="preserve">   Derechos                                              </t>
  </si>
  <si>
    <t xml:space="preserve">Transferencias, Asignaciones, Subsidios y Otras Ayudas   </t>
  </si>
  <si>
    <t xml:space="preserve">                                                         </t>
  </si>
  <si>
    <t xml:space="preserve">Ingresos de Organismos y Empresas                        </t>
  </si>
  <si>
    <t xml:space="preserve">Ingresos Derivados de financiamiento                     </t>
  </si>
  <si>
    <t>Se generó Conciliación entre los Egresos Contables y Egresos Presupuestales en donde en la cuenta Otras Egresos Preupuestales no Contables por la cantidad de $33,311,945.00 integrando los conceptos de Entradas de Almacen $5,885,581.00; la cuenta de IVA Acreditable $27,426,364.00.</t>
  </si>
  <si>
    <t>REPORTE ANALÍTICO DE DEUDA PÚBLICA Y OTROS PASIVOS</t>
  </si>
  <si>
    <t>Denominación de las deudas</t>
  </si>
  <si>
    <t>Moneda de Contratación</t>
  </si>
  <si>
    <t>Institución o País Acreedor</t>
  </si>
  <si>
    <t>Saldo Inicial del Periodo</t>
  </si>
  <si>
    <t>Saldo Final del Periodo</t>
  </si>
  <si>
    <t>DEUDA PUBLICA</t>
  </si>
  <si>
    <t>Largo Plazo</t>
  </si>
  <si>
    <t>DIRECTA</t>
  </si>
  <si>
    <t>Instituciones de Crédito</t>
  </si>
  <si>
    <t>Subtotal Largo Plazo</t>
  </si>
  <si>
    <t>Total Deuda Pública y otros Pasivos</t>
  </si>
  <si>
    <t>Bajo protesta de decir verdad declaramos que los Estados Financieros y sus Notas, son razonablemente correctos y son responsabilidad del emisor</t>
  </si>
  <si>
    <t>Estructura de las Cuentas Públicas</t>
  </si>
  <si>
    <t>I.- Información Contable</t>
  </si>
  <si>
    <t>Estado de Situación Financiera</t>
  </si>
  <si>
    <t>Estado de Actividades</t>
  </si>
  <si>
    <t>Estado de Variación en la Hacienda Pública</t>
  </si>
  <si>
    <t>Estado de Cambios en la Situación Financiera</t>
  </si>
  <si>
    <t>Estado de Flujos de Efectivo</t>
  </si>
  <si>
    <t>Estado Analitico del Activo</t>
  </si>
  <si>
    <t>Notas a los Estados Financieros</t>
  </si>
  <si>
    <t>Estado Analitico de la Deuda y Otros Pasivos</t>
  </si>
  <si>
    <t>II.- Información Presupuestaria</t>
  </si>
  <si>
    <t>Estado Analitico de Ingresos (Rubro de Ingresos y Fuente de Financiamiento)</t>
  </si>
  <si>
    <t>Estado Analitico del Ejercicio del Presupuesto de Egresos (Clasificación por Objeto del Gasto, Economica, Administrativa y Funcional)</t>
  </si>
  <si>
    <t>Estado de Actividades Analítico</t>
  </si>
  <si>
    <t>COMISION MUNICIPAL DE AGUA POTABLE Y ALCANTARILLADO DE CD. VICTORIA</t>
  </si>
  <si>
    <t>RELACIÓN DE ADQUISICIONES DE BIENES MUEBLES E INMUEBLES</t>
  </si>
  <si>
    <t>CODIGO</t>
  </si>
  <si>
    <t>DESCRIPCION</t>
  </si>
  <si>
    <t>VALOR EN LIBROS</t>
  </si>
  <si>
    <t>511-511-01-0011</t>
  </si>
  <si>
    <t>AIRE ACONDICIONADO DE 3 TON.</t>
  </si>
  <si>
    <t>511-272-02-0001</t>
  </si>
  <si>
    <t>A/C TIPO MINISPLIT DE 1 TON, MARCA SAMSUNG, NUM. SERIE: P2FTC00705M</t>
  </si>
  <si>
    <t>511-000-02-0017</t>
  </si>
  <si>
    <t>EQ.MINISPLIT DE 4 TR.S/F C/C REMOTO INALAM.220/1/60V.(PISO-TECHO)</t>
  </si>
  <si>
    <t>511-502-06-0040</t>
  </si>
  <si>
    <t>PAQ EJECUTIVO P.OCTAGONAL CON PENINSULA DE 1.90X80 LATERAL DE 90X50 Y CREDENZA DE 1.90X50 CON PORTATECLADO</t>
  </si>
  <si>
    <t>511-531-02-0015</t>
  </si>
  <si>
    <t>EQ.DE MINISPLIT (TECHO, PISO)</t>
  </si>
  <si>
    <t>511-101-01-0001</t>
  </si>
  <si>
    <t>AIRE ACONDICIONADO DE 15TNS</t>
  </si>
  <si>
    <t>511-501-22-0001</t>
  </si>
  <si>
    <t>GABINETE CENTRAL VB9</t>
  </si>
  <si>
    <t>511-523-06-0046</t>
  </si>
  <si>
    <t>PAQUETE EJECUTIVO PARA OCTAGONAL EN LATERAL DERECHO QUE INCLUYE (PENINSULA DE 1.90 X 80, PUENTE DE 90 X 50, CREDENZA DE 1.90 X 50 CON CAJON, PAPELERO Y CAJON DE ARCHIVO, PORTATECLADO)</t>
  </si>
  <si>
    <t>511-101-06-0001</t>
  </si>
  <si>
    <t>PAQUETE EJECUTIVO LINEA PREMIER QUE INCLUYE (PENINSULA, CREDENZA, LIBRERO, LATERAL DERECHO)</t>
  </si>
  <si>
    <t>511-253-01-0014</t>
  </si>
  <si>
    <t>EQUIPO DE AIRE ACONDICIONADO CON CAPACIDAD DE 2 T.R (24 000 BTU) 220/1/60</t>
  </si>
  <si>
    <t>511-502-01-0010</t>
  </si>
  <si>
    <t>511-522-01-0013</t>
  </si>
  <si>
    <t>511-531-01-0015</t>
  </si>
  <si>
    <t>511-531-01-0016</t>
  </si>
  <si>
    <t>511-621-05-0008</t>
  </si>
  <si>
    <t>RECEPCION DE 3,2 Y 1</t>
  </si>
  <si>
    <t>511-301-05-0014</t>
  </si>
  <si>
    <t>SOFA 3 PLAZAS DE RECEPCION</t>
  </si>
  <si>
    <t>511-531-15-0001</t>
  </si>
  <si>
    <t>EXTRACTOR</t>
  </si>
  <si>
    <t>511-241-01-0006</t>
  </si>
  <si>
    <t>SUMINISTRO DE EQUIPO DE AIRE ACONDICIONADO TIPO VENTANA DE 1 T.R</t>
  </si>
  <si>
    <t>511-243-01-0008</t>
  </si>
  <si>
    <t>SUMINISTRO DE EQUIPO DE AIRE ACONDICIONADO TIPO VENTANA DE 2 T.R</t>
  </si>
  <si>
    <t>511-241-01-0007</t>
  </si>
  <si>
    <t>EQUIPÓ DE VENTANA TIPO DUCTO 220/3/60</t>
  </si>
  <si>
    <t>511-531-01-0017</t>
  </si>
  <si>
    <t>MINISPLIT DE 3 TONELADAS</t>
  </si>
  <si>
    <t>511-601-06-0049</t>
  </si>
  <si>
    <t>PENINSULA PUNTA DE BALA DE 1.50 X.70 CON LATERAL IZQ.CON CAJON PAPELERO Y UNO DE ARCHIVO,EN CHAPA</t>
  </si>
  <si>
    <t>511-501-07-0001</t>
  </si>
  <si>
    <t>TELEVISION A COLOR 14" CR KV 14 FM12</t>
  </si>
  <si>
    <t>511-531-18-0004</t>
  </si>
  <si>
    <t>MOSTRADOR DE ACERO INOXIDABLE</t>
  </si>
  <si>
    <t>511-151-19-0007</t>
  </si>
  <si>
    <t>FABRICACION DE UN MODULO PARA SISTEMAS PARA EL GUARDADO DE COMPUTADORAS Y ACCESORIOS</t>
  </si>
  <si>
    <t>511-201-03-0002</t>
  </si>
  <si>
    <t xml:space="preserve">FABRICACION DE MODULO CON ENTREPAÑOS Y CAJONES ARCHIVEROS </t>
  </si>
  <si>
    <t>511-521-01-0012</t>
  </si>
  <si>
    <t>AIRE ACONDICIONADO TIPO VENTANA 1 1/2TON. SOLO FRIO 220VOLTS</t>
  </si>
  <si>
    <t>511-501-03-0012</t>
  </si>
  <si>
    <t xml:space="preserve">ARCHIVERO DE MADERA DE 4 CAJONES </t>
  </si>
  <si>
    <t>511-151-19-0008</t>
  </si>
  <si>
    <t xml:space="preserve">CONSTRUCCION DE MUEBLE LIRERO CON MEDIDAS 2.50X2.14 </t>
  </si>
  <si>
    <t>511-313-04-0005</t>
  </si>
  <si>
    <t>SILLA EJECUTIVA MODELO TOLEDO EN PIEL</t>
  </si>
  <si>
    <t>511-314-03-0008</t>
  </si>
  <si>
    <t xml:space="preserve">ARCHIVERO VERTICAL 4 GABETAS </t>
  </si>
  <si>
    <t>511-101-05-0001</t>
  </si>
  <si>
    <t xml:space="preserve">SOFA TRES PLAZAS MODELO FLAMM TAPIZADO </t>
  </si>
  <si>
    <t>511-111-05-0002</t>
  </si>
  <si>
    <t>511-411-06-0035</t>
  </si>
  <si>
    <t>MODULO SECRETARIAL COMPUESTO POR UNA PENINSULA 1.52X0.75 Y LATERAL DE 1.20X0.50 CON UN CAJON DE ARCHIVO Y UN PAPELERO EN CHAPA NATURAL</t>
  </si>
  <si>
    <t>511-111-09-0001</t>
  </si>
  <si>
    <t>BANCA TANDEM PARA VISITANTE DE 4 PLAZAS</t>
  </si>
  <si>
    <t>511-111-09-0002</t>
  </si>
  <si>
    <t>511-314-05-0023</t>
  </si>
  <si>
    <t>SILLON EJECUTIVO TOLEDO EN PIEL</t>
  </si>
  <si>
    <t>511-401-01-0009</t>
  </si>
  <si>
    <t>A/C DE 5 TON.220/1/60 SOLO FRIO</t>
  </si>
  <si>
    <t>511-221-06-0009</t>
  </si>
  <si>
    <t>MODULO OPERACIONAL DE 1.50x.70cm,LATERAL DE 1.20x.50 C/CAJON DE ARCHIVO C/PORTATECLADO Y PORTA CPU</t>
  </si>
  <si>
    <t>511-315-12-0002</t>
  </si>
  <si>
    <t>MESA PARA TV.ABASE DE PTR CUADRADO Y ENTREPAÑOS DE TRIPLAY ACABADO PINTURA Y BARNIZ</t>
  </si>
  <si>
    <t>511-241-24-0001</t>
  </si>
  <si>
    <t>RELOJ ELECTRONICO</t>
  </si>
  <si>
    <t>511-522-07-0002</t>
  </si>
  <si>
    <t xml:space="preserve">TELEVISOR 38" </t>
  </si>
  <si>
    <t>511-412-06-0039</t>
  </si>
  <si>
    <t>MODULO SECRETARIAL</t>
  </si>
  <si>
    <t>511-411-18-0003</t>
  </si>
  <si>
    <t>CREDENZA DE 1.80X50X75 CM.</t>
  </si>
  <si>
    <t>511-221-06-0010</t>
  </si>
  <si>
    <t>MODULO OPERACIONAL DE 1.90X70X75 LAT.IZQ 1.20</t>
  </si>
  <si>
    <t>511-312-06-0024</t>
  </si>
  <si>
    <t>MODULO EJECUTIVO 1.70 C/LIB/PUENTE/CREE DERECHO</t>
  </si>
  <si>
    <t>511-401-06-0050</t>
  </si>
  <si>
    <t>PENINSULA EJECUTIVA 2.40M.C/EXTREMO GOTA CHAPA DE MADERA</t>
  </si>
  <si>
    <t>511-111-05-0006</t>
  </si>
  <si>
    <t>SILLON TIPO TOLEDO RESPALDO BAJO EN PIEL C/REGATONES</t>
  </si>
  <si>
    <t>511-121-05-0007</t>
  </si>
  <si>
    <t>511-421-03-0011</t>
  </si>
  <si>
    <t>ARCHIVERO EMPRESARIAL 2 GAVETAS</t>
  </si>
  <si>
    <t>511-241-19-0001</t>
  </si>
  <si>
    <t>FAB. E INST. DE LIBRERO EN MELANINA CON ENTREPAÑOS Y PUERTAS CON VIDRIO DE 3 MM.</t>
  </si>
  <si>
    <t>511-241-21-0001</t>
  </si>
  <si>
    <t>FAB. E INST. DE ESQUINERO CON ENTREPAÑOS,CAJONERA Y PORTATECLADO</t>
  </si>
  <si>
    <t>511-241-23-0001</t>
  </si>
  <si>
    <t>FAB. E INST. DE MODULO CON GABINETES EN FORMICA</t>
  </si>
  <si>
    <t>511-201-06-0006</t>
  </si>
  <si>
    <t>MODULO EJECUTIVO CURVO EN MELANINA,PUEN,LIB IZQ.</t>
  </si>
  <si>
    <t>511-532-06-0048</t>
  </si>
  <si>
    <t>MODULO EJECUTIVO CIRULAR SIN LIBRERO</t>
  </si>
  <si>
    <t>511-611-02-0011</t>
  </si>
  <si>
    <t>MINISPLIT 2 T. CORRIENTE 220</t>
  </si>
  <si>
    <t>511-522-21-0003</t>
  </si>
  <si>
    <t>*FABRICACION DE 6.90 MTS DE ESTANTERIA DE 0.70 MTS DE ANCHO CON ENTREPAÑOS, FABRICADO CON ANGULO DE 2" X 2 X 1/4" SOLERA 1/4 X 2" DE MADERA TABLON DE 2" X 10.</t>
  </si>
  <si>
    <t>511-401-03-0015</t>
  </si>
  <si>
    <t>ARCHIVERO 3 GAVETAS ESPECIAL CHAPA CHERRY</t>
  </si>
  <si>
    <t>511-241-06-0011</t>
  </si>
  <si>
    <t xml:space="preserve">MODULO EJECUTIVO CIRCULAR SIN LIBRERO </t>
  </si>
  <si>
    <t>511-242-06-0018</t>
  </si>
  <si>
    <t>511-242-06-0019</t>
  </si>
  <si>
    <t>511-243-06-0020</t>
  </si>
  <si>
    <t>511-241-06-0012</t>
  </si>
  <si>
    <t xml:space="preserve">MODULO L ITALIA 120 </t>
  </si>
  <si>
    <t>511-241-06-0013</t>
  </si>
  <si>
    <t>511-241-06-0014</t>
  </si>
  <si>
    <t>511-241-06-0015</t>
  </si>
  <si>
    <t xml:space="preserve">MODULO CIRCULAR SECRETARIAL </t>
  </si>
  <si>
    <t>511-241-05-0011</t>
  </si>
  <si>
    <t>SILLON EJECUTIVO EN PIEL LUZZIANA</t>
  </si>
  <si>
    <t>511-242-05-0013</t>
  </si>
  <si>
    <t>511-241-06-0016</t>
  </si>
  <si>
    <t xml:space="preserve">MODULO L ESCRITORIO </t>
  </si>
  <si>
    <t>511-241-06-0017</t>
  </si>
  <si>
    <t>511-243-06-0021</t>
  </si>
  <si>
    <t>511-241-03-0005</t>
  </si>
  <si>
    <t xml:space="preserve">ARCHIVERO DE 3 GAVETAS </t>
  </si>
  <si>
    <t>511-241-19-0002</t>
  </si>
  <si>
    <t>LIBRERO CON CERRADURA</t>
  </si>
  <si>
    <t>511-301-02-0004</t>
  </si>
  <si>
    <t>MINISPLIT 2 T. CORRIENTE 220 26000 BTU</t>
  </si>
  <si>
    <t>511-531-21-0004</t>
  </si>
  <si>
    <t>ENTREPAÑOS NUM 45 CAL 22 (180 ENT.)</t>
  </si>
  <si>
    <t>511-501-19-0005</t>
  </si>
  <si>
    <t>LIBRERO DE 3 NIVELES CON BASE ANTERIOR DE 50 CM X 80 CM, CON PUERTAS, BASE CENTRAL CON ENTREPAÑOS DE 30 CM X 1 M, BASE SUPERIOR CON 60 CM  X 40 CM,CON PUERTAS, HERRAJES, ACABADOS Y EN MADERA DE PINO</t>
  </si>
  <si>
    <t>511-531-07-0003</t>
  </si>
  <si>
    <t>TELEVISION DE 21"</t>
  </si>
  <si>
    <t>511-201-01-0002</t>
  </si>
  <si>
    <t>EQUIPO TIPO DIVIDIDO CON CAPACIDAD DE 7.5TR (90,000BTU)</t>
  </si>
  <si>
    <t>511-201-01-0003</t>
  </si>
  <si>
    <t>DUCTO PARA INTERCONECCION DE INYECCION DE RETORNO, MATERIAL</t>
  </si>
  <si>
    <t>511-201-01-0004</t>
  </si>
  <si>
    <t xml:space="preserve">12PZAS DIFUSORES PERFORADOS DE 60X60CM </t>
  </si>
  <si>
    <t>511-511-06-0041</t>
  </si>
  <si>
    <t xml:space="preserve">ESCRITORIO EJECUTIVO CON CAJONERA </t>
  </si>
  <si>
    <t>511-314-02-0007</t>
  </si>
  <si>
    <t>MULTISPLIT 3 TON. 2 DIF.</t>
  </si>
  <si>
    <t>511-414-14-0001</t>
  </si>
  <si>
    <t>CONTADORES DE BILLETES POR PIEZAS, TRABAJO MEDIANO, ARRANQUE Y PARO AUTOMATICO</t>
  </si>
  <si>
    <t>511-414-14-0002</t>
  </si>
  <si>
    <t>CONTADORA DE MONEDAS, TRABAJO MEDIANO Y VELOCIDAD DE 2850MON/MIN</t>
  </si>
  <si>
    <t>511-531-19-0006</t>
  </si>
  <si>
    <t xml:space="preserve">LIBRERO PEDESTAL DE CAJONES </t>
  </si>
  <si>
    <t>511-412-21-0002</t>
  </si>
  <si>
    <t>ENTREPAÑOS DE TRIPLAY DE 12MM CON TUBULAR DE 1 1/4" Y PUERTA DE TABLERO DE 80CM DE ANCHO</t>
  </si>
  <si>
    <t>511-000-13-0002</t>
  </si>
  <si>
    <t>*ENCUADERNADORA Y CERRADORA PARA ARILLO METALICO, PERFORACION CHICO</t>
  </si>
  <si>
    <t>511-315-02-0008</t>
  </si>
  <si>
    <t>AIRE ACONDICIONADO MINISPLIT D3T.R</t>
  </si>
  <si>
    <t>511-601-02-0012</t>
  </si>
  <si>
    <t>AIRE ACONDICIONADO MINISPLIT D2T.R</t>
  </si>
  <si>
    <t>511-314-20-0002</t>
  </si>
  <si>
    <t xml:space="preserve">MODULO RECEPCION </t>
  </si>
  <si>
    <t>511-211-06-0007</t>
  </si>
  <si>
    <t>CONJUNTO SECRETARIAL 1.60 X 1.50</t>
  </si>
  <si>
    <t>511-316-03-0010</t>
  </si>
  <si>
    <t>ARCHIVERO 4 GAVETAS</t>
  </si>
  <si>
    <t>511-621-02-0003</t>
  </si>
  <si>
    <t>AIRE ACONDICIONADO MINISPLIT DE 5 T.R.</t>
  </si>
  <si>
    <t>511-612-02-0002</t>
  </si>
  <si>
    <t>AIRE ACONDICIONADO TIPO MINISPLIT DE 2 TON.</t>
  </si>
  <si>
    <t>511-271-01-0005</t>
  </si>
  <si>
    <t>AIRE ACONDICIONADO PISO TECHO DI.ST</t>
  </si>
  <si>
    <t>511-131-05-0009</t>
  </si>
  <si>
    <t>SILLON ALTO TELA C/BR</t>
  </si>
  <si>
    <t>511-412-10-0002</t>
  </si>
  <si>
    <t>ENFRIADOR DE DESPACHADOR EN 3 TOMAS MABE</t>
  </si>
  <si>
    <t>511-201-10-0001</t>
  </si>
  <si>
    <t>ENFRIADOR 2 TOMAS</t>
  </si>
  <si>
    <t>511-315-02-0009</t>
  </si>
  <si>
    <t>MINISPLIT 2.TR.</t>
  </si>
  <si>
    <t>511-611-02-0010</t>
  </si>
  <si>
    <t>511-501-02-0013</t>
  </si>
  <si>
    <t>511-531-10-0003</t>
  </si>
  <si>
    <t>511-000-13-0003</t>
  </si>
  <si>
    <t>ENCUADERNADORA Y PERFORADORA PARA ARILLO PLASTICO</t>
  </si>
  <si>
    <t>511-315-02-0005</t>
  </si>
  <si>
    <t>MINISPLIT 1.TR.</t>
  </si>
  <si>
    <t>511-531-06-0047</t>
  </si>
  <si>
    <t>CONJUNTO SECRETARIAL 1.60X1.50</t>
  </si>
  <si>
    <t>511-315-11-0001</t>
  </si>
  <si>
    <t>VENTILADOR INDUSTRIAL</t>
  </si>
  <si>
    <t>511-414-14-0003</t>
  </si>
  <si>
    <t>MAQ.CONTADORA DE BILLETES,ALIMENTADOR AUTOMATICO</t>
  </si>
  <si>
    <t>511-315-11-0002</t>
  </si>
  <si>
    <t>511-243-08-0002</t>
  </si>
  <si>
    <t>REFRIGERADOR 12.9</t>
  </si>
  <si>
    <t>511-412-06-0036</t>
  </si>
  <si>
    <t>ESCRITORIO NOVA 1.52x75 2 GAV.</t>
  </si>
  <si>
    <t>511-241-12-0001</t>
  </si>
  <si>
    <t>FABRICAR MESA D TRABAJO D 1.70DE ANCHO x0.90 M DE ALTO CON CUBIERTA DE MADERA Y ENTYREPAÑO</t>
  </si>
  <si>
    <t>511-522-02-0014</t>
  </si>
  <si>
    <t>SUMINISTRO E INTALACION DE A/C TIPO MINISPLIT DE 2 TON.</t>
  </si>
  <si>
    <t>511-151-02-0016</t>
  </si>
  <si>
    <t>SUMNISTRO E INTALACION DE A/C TIPO MINISPLIT DE 1 TON</t>
  </si>
  <si>
    <t>511-412-06-0037</t>
  </si>
  <si>
    <t>ESCRITORIO SECRETARIAL DE1.20x60x.75 EN MELANINA C/ CAJONERAS DE DOS CAJONMES PAPELEROS Y UNO DE ARCHIVO Y LLAVES</t>
  </si>
  <si>
    <t>511-412-06-0038</t>
  </si>
  <si>
    <t>511-312-02-0006</t>
  </si>
  <si>
    <t>SUMINISTRO E INTALACION DE A/C TIPO MINISPLIT DE 1.5 TON.</t>
  </si>
  <si>
    <t>511-241-16-0001</t>
  </si>
  <si>
    <t>CAMARA DIGITAL 14.1MEGAPIXELES,PILA LITIO</t>
  </si>
  <si>
    <t>511-121-04-0001</t>
  </si>
  <si>
    <t>SILLA DE OFICINA TIPO EJECUTIVO PRO T -SUPER</t>
  </si>
  <si>
    <t>511-202-03-0003</t>
  </si>
  <si>
    <t>ARCHIVERO MELANINA 4 GAVETAS SPAZIO</t>
  </si>
  <si>
    <t>511-315-09-0003</t>
  </si>
  <si>
    <t>BANCAS PARA SALA DE ESPERA TAPIZ TELA 763</t>
  </si>
  <si>
    <t>511-511-06-0042</t>
  </si>
  <si>
    <t xml:space="preserve">MODULO SECRETARIAL DE 1.50 X 1.80 </t>
  </si>
  <si>
    <t>511-315-03-0009</t>
  </si>
  <si>
    <t>ARCHIVERO MELANINA 3 GAVETAS ITALIA 106 XL</t>
  </si>
  <si>
    <t>511-151-29-0001</t>
  </si>
  <si>
    <t>SET DE TELEFONO CON 2 EXTENCIONES INALAMBRICAS MARCA PANASONIC MODELO K-X-TG1062M</t>
  </si>
  <si>
    <t>511-531-30-0001</t>
  </si>
  <si>
    <t>TRANCEPTOR DE SEÑAL</t>
  </si>
  <si>
    <t>511-531-31-0001</t>
  </si>
  <si>
    <t>DISCO DURO SATA 2 TB</t>
  </si>
  <si>
    <t>511-101-05-0003</t>
  </si>
  <si>
    <t>12 SILLON EJECUTIVO CON BRAZOS PIEL EL6652 BASE ESTRELLA Y PISTON NERO</t>
  </si>
  <si>
    <t>511-101-05-0004</t>
  </si>
  <si>
    <t xml:space="preserve"> SILLON EJECUTIVO CON BRAZOS TELA EL 6652 CON BASE ESTRELLA Y PISTON NEGRO</t>
  </si>
  <si>
    <t>511-401-05-0032</t>
  </si>
  <si>
    <t>511-111-05-0005</t>
  </si>
  <si>
    <t>SILLON EJECUTIVO MODELO SKIN RESPALDO ALTO CON BASE CROMADA DE CINCO PUNTAS Y BRAZOS ALUMINIO PULIDO, TAPIZADO EN TECHNOLATHER COLOR BLANCO</t>
  </si>
  <si>
    <t>511-111-06-0004</t>
  </si>
  <si>
    <t xml:space="preserve">MODULO EJECUTIVO TIPO GREEN EN FORMA DE L CON PENINSULA ESCRITORIO DE 1.80 X 0.50 LATERAL DE 1.00 X 0.50 CON PEDESTAL, CAJON LAPICERO, CAJON PAPELERO, Y CAJON DE ARCHIVO FABRICADO EN MELAMINA COLOR WENGUE PVC CON CUBIERTAS CRISTAL </t>
  </si>
  <si>
    <t>511-611-05-0033</t>
  </si>
  <si>
    <t>1 PZA. SILLON SEMI EJECUTIVO CON BRAZOS EL6652 TELA CON BASE ESTRELLA Y PISTON NEGRO</t>
  </si>
  <si>
    <t>511-151-05-0035</t>
  </si>
  <si>
    <t>511-141-05-0040</t>
  </si>
  <si>
    <t>511-612-06-0005</t>
  </si>
  <si>
    <t>3 ESCRITORIO GUEST</t>
  </si>
  <si>
    <t>511-612-04-0002</t>
  </si>
  <si>
    <t>4 SILLA EJECUTIVA MARBELLA</t>
  </si>
  <si>
    <t>511-211-05-0010</t>
  </si>
  <si>
    <t>SILLON EJECUTIVO CON BRAZOS PIEL EL9612 BASE ESTRELLA Y PISTON CROMADO</t>
  </si>
  <si>
    <t>511-211-03-0004</t>
  </si>
  <si>
    <t>ARCHIVERO MELAMINA 4 GAVETAS MILENIUM C/ CERRADURA</t>
  </si>
  <si>
    <t>511-211-06-0008</t>
  </si>
  <si>
    <t>CONJUNTO EJECUTIVO BASIC DE 1.83 X 2.30 CON LIBRERO DE MELANINA</t>
  </si>
  <si>
    <t>511-301-06-0022</t>
  </si>
  <si>
    <t>ESCRITORIO EJECUTIVO VITTRA 846 MELAMINA MEDIDAS: 210CMS DE ANCHO, 210 CMS, DE FONDO 75 CMS DE ALTO</t>
  </si>
  <si>
    <t>511-301-18-0001</t>
  </si>
  <si>
    <t>CREDENZA EJECUTIVA KLASS 03 MELAMINA MEDIDAS: 75 CMS DE ALTO, 162 CMS, DE ANCHO, 50 CMS DE PROFUNDIDAD</t>
  </si>
  <si>
    <t>511-301-19-0003</t>
  </si>
  <si>
    <t>LIBRERO EJECUTIVO KLASS 04 MELAMINA MEDIDAS: 100 CMS DE ALTO, 162CMS DE ANCHO, 42 CMS DE PROFUNDIDAD.</t>
  </si>
  <si>
    <t>511-301-05-0015</t>
  </si>
  <si>
    <t>2 SILLON VISTA CON BRAZOS PIEL OBM4505 CON BASE TRINEO CROMADA</t>
  </si>
  <si>
    <t>511-315-17-0001</t>
  </si>
  <si>
    <t>4 CAJON EC-CD100M-GREY ACTIVABLE GRIS RJ11</t>
  </si>
  <si>
    <t>511-315-04-0006</t>
  </si>
  <si>
    <t>5 SILLA CAJERO TAPIZ TELA S/BRAZOS E21076</t>
  </si>
  <si>
    <t>511-411-05-0030</t>
  </si>
  <si>
    <t>SILLON EJECUTIVO CON BRAZOS PIEL OBM4500 RESPALDO ALTO</t>
  </si>
  <si>
    <t>511-521-03-0014</t>
  </si>
  <si>
    <t>ARCHIVERO MELAMINA 3 GAVETAS E-92003 GERSA 47X60X96 CMS CON CERRADURA</t>
  </si>
  <si>
    <t>511-101-08-0001</t>
  </si>
  <si>
    <t>HB FRIGO 3.1 P SIL 2 P</t>
  </si>
  <si>
    <t>511-531-32-0001</t>
  </si>
  <si>
    <t xml:space="preserve">5 CAMARA BULLET ALTA RESOLUCION DISTANCIA 20 MTS VISION NOCTURNA, 4 CAMARA BULLET ALTA RESOLUCION DISTANCIA 20 MTS VISION NOCTURNA </t>
  </si>
  <si>
    <t>511-111-13-0001</t>
  </si>
  <si>
    <t>ENGARGOLADORA MINI WIRE 130</t>
  </si>
  <si>
    <t>511-231-25-0001</t>
  </si>
  <si>
    <t>ASPIRADORA MARCA MASISA MODELO MAID 380 SERIE 230194 COMPLETA CON TODOS SUS ACCESORIOS</t>
  </si>
  <si>
    <t>511-319-06-0033</t>
  </si>
  <si>
    <t>3 MODULO TIPO CRUCETA DE 3X3 MT EN MELAMINA DE 28 MM CON MAMPARA DIVISORA DE TELA DE 1.65 CM ALTURA CON LIBRERO DE 90 CM.</t>
  </si>
  <si>
    <t>511-321-12-0004</t>
  </si>
  <si>
    <t>MESA DE JUNTAS DE 2X40 X1.10 MTS EN MELAMINA DE 28 MM LINEA REQ.</t>
  </si>
  <si>
    <t>511-151-05-0036</t>
  </si>
  <si>
    <t>8 SILLON EJECUTIVO RESPALDO ALTO CON BASE ESTRELLA DE 5 PUNTAS CROMADA IMITACION PIEL MODELO  OFE-3001</t>
  </si>
  <si>
    <t>511-319-06-0052</t>
  </si>
  <si>
    <t>MODULO EJECUTIVO CURVO 2NTS X 90 CM EN MELAMINA DE 28 MM, CREDENZA 4 PTAS DE 200X60X75 EN MELAMINA DE 28 MM Y 19 MM LIBREO</t>
  </si>
  <si>
    <t>511-319-05-0037</t>
  </si>
  <si>
    <t>2 SILLON BASE TRINEO EJECUTIVO CON BRAZOS TAPIZADO EN TELA MODELO 9613</t>
  </si>
  <si>
    <t>511-315-20-0003</t>
  </si>
  <si>
    <t>RECEPCION DE 2 .40 X 1.30 X 1.50 MTS DE FORMICA CON VIDRIO Y VSTAS EN COLOR ALUMINIO Y SILLA SECRETARIAL SIN DESCANSABRAZOS</t>
  </si>
  <si>
    <t>511-321-05-0038</t>
  </si>
  <si>
    <t xml:space="preserve">SOFA DE 2 PLAZAS TAPIZADO EN VINIPIEL MODELO OFJET </t>
  </si>
  <si>
    <t>511-321-05-0039</t>
  </si>
  <si>
    <t>SOFA DE 1 PLAZA TAPIZADO EN VINIPIEL MODELO OFJET</t>
  </si>
  <si>
    <t>511-601-03-0016</t>
  </si>
  <si>
    <t>2 ARCHIVERO VERTICAL DE 4 GAVETAS EN MELAMINA DE 28 MM Y 19 MM SPAZIO</t>
  </si>
  <si>
    <t>515-151-17-0002</t>
  </si>
  <si>
    <t>BOCINA PORTATIL B</t>
  </si>
  <si>
    <t>511-501-05-0031</t>
  </si>
  <si>
    <t>SILLON EJECUTIVO CON BRAZOS PIEL OBM 4500 RESPALDO ALTO</t>
  </si>
  <si>
    <t>511-511-06-0043</t>
  </si>
  <si>
    <t>MODULO SECRETARIAL OFI JUNIOR 1.45 X 0.60 CON UN PEDESTAL, DOS CAJONES PAPELEROS Y CAJON DE ARCHIVO FABRICADO EN MELAMINA COLOR WENGUE CON CANTOS DE PVC COLOR WENUE</t>
  </si>
  <si>
    <t>511-514-06-0045</t>
  </si>
  <si>
    <t>MODULO OPERATVO PUNTA DE BALA CON PENINSULA DE 1.70 X 0.60 LATERAL DE 0.80 X 0.50 CON UN PEDESTAL CON DOS CAJONES PAPELERELOS Y UN CAJON DE ARCHIVO CON CHAPA Y JUEGO DE LLAVES FRABICADO EN MELAMINA COLOR WENGUE Y CANTOS DE PVC WENGUE</t>
  </si>
  <si>
    <t>511-531-15-0002</t>
  </si>
  <si>
    <t>EXTRACTOR PARA AREA DE CAFETERIA</t>
  </si>
  <si>
    <t>511-318-06-0023</t>
  </si>
  <si>
    <t>CONJUNTO OPERATIVO VOLT 1.60X1.42X75 CMS EN MELAMINA</t>
  </si>
  <si>
    <t>511-121-03-0001</t>
  </si>
  <si>
    <t>ARCHIVERO MELANINA 4 GAVETAS 304, CERRADURA ITALIANA</t>
  </si>
  <si>
    <t>511-241-05-0012</t>
  </si>
  <si>
    <t xml:space="preserve">SILLON EJECUTIVO BRAZOS DE PIEL EO9611 BASE ESTRELLA </t>
  </si>
  <si>
    <t>511-241-03-0006</t>
  </si>
  <si>
    <t>ARCHIVERO HORIZONTAL 3 GAVETAS GLOBAL CON CERRADURA METALICO</t>
  </si>
  <si>
    <t>511-511-06-0044</t>
  </si>
  <si>
    <t>MODULO SECRETARIAL OFI JUNIOR 1.45 X 0.60 CON UN PEDESTAL, DOS CAJONES PAPELEROS Y CAJON DE ARCHIVO FABRICADO EN MELAMINA</t>
  </si>
  <si>
    <t>511-502-03-0013</t>
  </si>
  <si>
    <t>ARCHIVERO MELANINA 4 GAVETAS MILENIUM</t>
  </si>
  <si>
    <t>511-601-06-0051</t>
  </si>
  <si>
    <t>CONJUNTO EJECUTIVO TROT EN MELAMINA CHERRY</t>
  </si>
  <si>
    <t>511-611-05-0034</t>
  </si>
  <si>
    <t>SILLON EJECUTIVO CON BRAZOS MESH RESPALDO DE MALLA ASIENTO TAPIZADO EN TELA COLOR NEGRO</t>
  </si>
  <si>
    <t>511-631-12-0003</t>
  </si>
  <si>
    <t>MESA PLEGABLE CUBIERTA MELAMINA DE 16MM, ESTRUCTURA METALICA</t>
  </si>
  <si>
    <t>511-611-04-0008</t>
  </si>
  <si>
    <t>SILLA VISITA SIN BRAZOS TELA E35050 CON ESTRUCTURA METALICA NEGRA</t>
  </si>
  <si>
    <t>511-318-06-0026</t>
  </si>
  <si>
    <t>CONJUNTO OPERATIVO VOLT EN MELAMINA</t>
  </si>
  <si>
    <t>511-318-06-0027</t>
  </si>
  <si>
    <t>CONJUNTO EJECUTIVO VOLT CON LIBRERO EN MELAMINA</t>
  </si>
  <si>
    <t>511-318-09-0004</t>
  </si>
  <si>
    <t>BANCA VISITA 3 PLAZAS TAPIZ TELA 45350</t>
  </si>
  <si>
    <t>511-318-05-0016</t>
  </si>
  <si>
    <t xml:space="preserve">SILLON SEMIEJECUTIVO RESPALDO MALLA ASENTO TAPIZ EN TELA TABACI CON BRAZOS </t>
  </si>
  <si>
    <t>511-318-04-0003</t>
  </si>
  <si>
    <t>SILLA VISITA CON BRAZOS TELA E 35051</t>
  </si>
  <si>
    <t>511-318-20-0001</t>
  </si>
  <si>
    <t>RECEPCION RECTA DE 207X60X115 MTS ALTO MAMPARAS DE TABLERO LAMINADO CUBIERTA Y PEDESTAL, 3 GAVETAS DE FRENTES EN MELAMINA</t>
  </si>
  <si>
    <t>511-318-05-0017</t>
  </si>
  <si>
    <t>511-318-05-0019</t>
  </si>
  <si>
    <t>511-318-05-0021</t>
  </si>
  <si>
    <t>511-318-05-0028</t>
  </si>
  <si>
    <t>511-318-05-0022</t>
  </si>
  <si>
    <t>SILLON DE VISITA RESPALDO MALLA ASIENTO TAPIZ EN TELA TABACO CON BRAZOS</t>
  </si>
  <si>
    <t>511-318-05-0029</t>
  </si>
  <si>
    <t>511-318-06-0028</t>
  </si>
  <si>
    <t>511-318-06-0029</t>
  </si>
  <si>
    <t>511-318-06-0030</t>
  </si>
  <si>
    <t>511-318-04-0004</t>
  </si>
  <si>
    <t>511-318-06-0031</t>
  </si>
  <si>
    <t>511-312-08-0004</t>
  </si>
  <si>
    <t>FRIGOBAR WHIRPOOL BLANCO WS5501</t>
  </si>
  <si>
    <t>511-318-18-0002</t>
  </si>
  <si>
    <t>CREDENZA MELAMINA 4 PUERTAS REQ DE 1.83X60X75 MTS</t>
  </si>
  <si>
    <t>511-318-08-0005</t>
  </si>
  <si>
    <t>511-265-08-0003</t>
  </si>
  <si>
    <t>FRIGOBAR WHIRPOOL SILVER WS5501</t>
  </si>
  <si>
    <t>511-315-05-0026</t>
  </si>
  <si>
    <t>SILLON EJECUTIVO CON BRAZOS TELA RESPALDO ALTO</t>
  </si>
  <si>
    <t>511-315-04-0007</t>
  </si>
  <si>
    <t>SILLA SECRETARIAL SIN BRAZOS TAPIZ TELA</t>
  </si>
  <si>
    <t>511-315-05-0027</t>
  </si>
  <si>
    <t xml:space="preserve">SILLON EJECUTIVO EN VINIPIEL E8851 COLOR NEGRO CON DESCANSABRAZO </t>
  </si>
  <si>
    <t>511-316-06-0025</t>
  </si>
  <si>
    <t>MODULO SECRETARIAL 150X150X75 MELAMINA C/PEDESTAL DE 2 CAJONES PAPELEROS</t>
  </si>
  <si>
    <t>511-315-19-0004</t>
  </si>
  <si>
    <t>LIBRERO MELAMINA SOBRECREDENZA 116X40X80 ABIERTO CYBERSYSTEM</t>
  </si>
  <si>
    <t>511-314-05-0024</t>
  </si>
  <si>
    <t>SILLON EJECUTIVO CON BRAZOS TELA OBM200 RESLPALDO ALTO</t>
  </si>
  <si>
    <t>511-314-05-0025</t>
  </si>
  <si>
    <t>SILLON EJECUTIVO CON BRAZOS TELA OBM200 RESPALDO ALTO</t>
  </si>
  <si>
    <t>511-318-05-0018</t>
  </si>
  <si>
    <t>SILLON SEMIEJECUTIVO RESPALDO MALLA ASIENTO TAPIZ EN TELA TABACO CON BRAZOS</t>
  </si>
  <si>
    <t>511-531-10-0006</t>
  </si>
  <si>
    <t>ENFRIADOR GENERAL ELECTRIC GXCF06D 2 TOMAS</t>
  </si>
  <si>
    <t>511-151-14-0004</t>
  </si>
  <si>
    <t xml:space="preserve">MAQUINA CONTADORA DE MONEDAS MCM-650 </t>
  </si>
  <si>
    <t>511-312-05-0020</t>
  </si>
  <si>
    <t xml:space="preserve">3 SILLON EJECUTIVO CON BRAZOS TELA OBM200 RESPALDO ALTO </t>
  </si>
  <si>
    <t>511-241-03-0007</t>
  </si>
  <si>
    <t>ARCHIVERO CON 3 ENTREPAÑOS EN LA PARTE DE ARRIBA Y 2 CAJONES DE ARCHIVO EN LA PARTE DE ABAJO, FABRICADO EN LA MELAMINA DE ALTA RESISTENCIA CON CANTOS DE PVC TERMOFUSIONADO DE 28 MM DE ESPESOR CON MEDIDAS GENERALES DE .80 M DE FRENTE X .50 M DE FONDO X 1.80 M DE ALTURA</t>
  </si>
  <si>
    <t>511-612-10-0004</t>
  </si>
  <si>
    <t xml:space="preserve">ENFRIADOR Y CALENTADOR DE AGUA (2 TOMAS) ONYX DE PISO </t>
  </si>
  <si>
    <t>511-421-04-0009</t>
  </si>
  <si>
    <t>SILLA EJECUTIVA LISA</t>
  </si>
  <si>
    <t>511-319-12-0005</t>
  </si>
  <si>
    <t>MESA TIPO COMEDOR  DE 2.00X50X75CMS EN MELAMINA DE 28 MM</t>
  </si>
  <si>
    <t>511-319-20-0004</t>
  </si>
  <si>
    <t>RECEPCION RECTA DE 170X70X110CMS EN MELAMINA, SIN CAJONERA</t>
  </si>
  <si>
    <t>511-611-06-0002</t>
  </si>
  <si>
    <t>MOD. OMG-COV CONJUNTO OPERATIVO VOLT 1.60X142X60CMS EN MELAMINA, CON PENINSULA, LATERAL, PEDESTAL,WENGUE/NEGRO, MCA OFICENTRO</t>
  </si>
  <si>
    <t>511-319-28-0001</t>
  </si>
  <si>
    <t>CAJA FUERTE CF64 210KG INTERIOR :48CM ANCHO, 40CMS.FONDO , 46CM. ALTO.EXTERIOR: 56CM.ANCHO.56CM FONDO, 66CM.ALTO</t>
  </si>
  <si>
    <t>511-319-10-0005</t>
  </si>
  <si>
    <t>ENFRIADOR DE AGUA FRIA/CALIENTE OFWATER</t>
  </si>
  <si>
    <t>511-611-18-0005</t>
  </si>
  <si>
    <t>CREDENZA MELAMINA 160X50X75 MTS.</t>
  </si>
  <si>
    <t>511-611-19-0010</t>
  </si>
  <si>
    <t>LIBRERO SOBRE CREDENZA 160X10X30</t>
  </si>
  <si>
    <t>511-511-06-53</t>
  </si>
  <si>
    <t>MODULO SECRETARIAL EN  FORMA DE "L" CON PENINSULA DE 1.30X1.60 LATERAL DE 0.90X0.50 CON UN PEDESTAL CON DOS CAJONES PAPALEROS Y UN CAJON DE ARCHIVO CON CHAPA Y JUEGO DE LLAVES FABRICADO EN MELAMINA COLOR CHOCOLATE (DERECHO)</t>
  </si>
  <si>
    <t>511-511-06-54</t>
  </si>
  <si>
    <t>ESCRITORIO  DE 1.60X1.60 CON UN PEDESTAL MOVIL CON CHAPA Y JUEGO DE LLAVES, FABRICADO EN MELAMINA DE ALTA RESISTENCIA CON CANTOS DE PVC TERMOFUSIONADO (VULCANIZADO)</t>
  </si>
  <si>
    <t>511-320-06-55</t>
  </si>
  <si>
    <t>CONJUNTO SEMIEJECUTIVO VOLT DIMENSIONES 160X197X75CM FABRICADO MELAMINA DE 28MM DE ESPESOR COLOR A ELEGIR EN LINEA</t>
  </si>
  <si>
    <t>511-320-06-56</t>
  </si>
  <si>
    <t>CONJUNTO OPERATIVO VOLT DIMENSIONES 160X142X75CM FABRICADO EN MELAMINA DE 28MM DE ESPESOR, INCLUIYE PEDESTAL DE 2 GAVETAS Y UN HUECO</t>
  </si>
  <si>
    <t>511-320-06-57</t>
  </si>
  <si>
    <t>2 ESCRITORIO RECTO SPAZIO DIMENSIONES 120X75X75CM FABRICADO EN MELAMINA DE 28MM DE ESPESOR,  INCLUYE PEDESTAL DE 3 GAVETAS</t>
  </si>
  <si>
    <t>511-320-27-0002</t>
  </si>
  <si>
    <t>3 MODULO TIPO CAJERO DIMENSIONES 120X60X115CM FABRICADO EN MELAMINA DE 28MM DE ESOESIR CIB CIBTULAL DE 2MM INCLUYE CAJONERA 2 GAVETAS</t>
  </si>
  <si>
    <t>519-401-26-0002</t>
  </si>
  <si>
    <t>TRITURADORA FELLOWES 99CI</t>
  </si>
  <si>
    <t>519-401-13-0004</t>
  </si>
  <si>
    <t>ENGARGOLADORA MINI WRE  130</t>
  </si>
  <si>
    <t>511-313-27-0003</t>
  </si>
  <si>
    <t>MODULO TIPO CABALERIZA 4 USUARIOS  2.49X1.20X1.20 INCLUYE CAJONERA Y REPIZA MELAMINA DE 28MM WENGUW /NEGRO</t>
  </si>
  <si>
    <t>511-313-27-0004</t>
  </si>
  <si>
    <t>519-318-14-0005</t>
  </si>
  <si>
    <t>CONTADORA CLASIFICADORA DE MONEDA MARCA MC MODELO # MCM-650</t>
  </si>
  <si>
    <t>511-319-18-0006</t>
  </si>
  <si>
    <t>CREDENZA EN MELAMINA DE 180X55X75 CMS. CON CAJONERA DE 1 PAPELERO Y 1 DE ARCHIVO</t>
  </si>
  <si>
    <t>511-319-19-0011</t>
  </si>
  <si>
    <t>MOD. OMG-L180V LIBRERO VOLT 4 ENTREPAÑOS , 180X80X35 CMS, PUERTAS SUPERIORES, MELAMINA MCA. OFICENTRO</t>
  </si>
  <si>
    <t>MESA DE JUNTAS DE 2.40X1.05X75CMS, EN MELAMINA LINEA VOL</t>
  </si>
  <si>
    <t>511-319-12-0006</t>
  </si>
  <si>
    <t>MESA DE JUNTAS CIRCULAR DE 120CMS EN MELAMINA DE 28MM, PATA EN CRUZ</t>
  </si>
  <si>
    <t>511-319-06-0034</t>
  </si>
  <si>
    <t>MOD.OMG-COV CONJUNTO OPERATIVO VOLT 1.60X142X60CMS EN MELAMINA,CON  PENINSULA ,LATERAL,PEDESTAL,WENGUE/NEGRO.MCA.OFICENTRO</t>
  </si>
  <si>
    <t>511-611-03-0017</t>
  </si>
  <si>
    <t>ARCHIVERO MELAMINA 2 GAVETAS VERTICAL DE 48X60X 74 CMS  CON CERRADURA VOLT</t>
  </si>
  <si>
    <t>511-611-03-0018</t>
  </si>
  <si>
    <t>ARCHIVERO MELAMINA 3 GAVETAS VERTICAL DE 48X60X 105 CMS  CON CERRADURA VOLT</t>
  </si>
  <si>
    <t>511-301-27-0001</t>
  </si>
  <si>
    <t>2  MODULO TIPO CABALLERIZA DE 8 CUBICULOS MEDIDA GRAL. DE 4.94X1.20 CADA CUBICULO INCLUYE CAJONERA, CUBIERTA 28MM DOBLE CARA</t>
  </si>
  <si>
    <t>511-315-06-0003</t>
  </si>
  <si>
    <t>CONJUNTO SEMIEJECUTIVO VOLT DE 1.60X1.97X75CMS EN MELAMINA,INCLUYE PENINSULA,LATERAL ,CREDENZA Y PEDESTAL</t>
  </si>
  <si>
    <t>511-315-19-0009</t>
  </si>
  <si>
    <t>LIBRERO SOBRE CREDENZA 3 PUERTAS DE 1.60X40X120 CMS VOLT EN MELAMINA</t>
  </si>
  <si>
    <t>515-151-02-0003</t>
  </si>
  <si>
    <t>VISUAL 5.0</t>
  </si>
  <si>
    <t>515-000-03-0001</t>
  </si>
  <si>
    <t xml:space="preserve">GENERICO INTEL 512 MB 80 PENTIUM 4 3.0 GHZ </t>
  </si>
  <si>
    <t>515-502-01-0003</t>
  </si>
  <si>
    <t xml:space="preserve">GENERICO INTEL PCHF19096184 512 MB 80 PENTIUM 4 3.0 GHZ </t>
  </si>
  <si>
    <t>515-532-01-0002</t>
  </si>
  <si>
    <t xml:space="preserve">GENERICO INTEL PCHF20226041 512 MB 80 PENTIUM 4 3.0 GHZ </t>
  </si>
  <si>
    <t>515-412-03-0004</t>
  </si>
  <si>
    <t xml:space="preserve">GENERICO INTEL 200700032 512 MB 80 PENTIUM 4 3.2 GHZ </t>
  </si>
  <si>
    <t>515-131-03-0005</t>
  </si>
  <si>
    <t xml:space="preserve">GENERICO INTEL 200700040 1 GB 160 PENTIUM 3.0 GHZ </t>
  </si>
  <si>
    <t>515-312-03-0006</t>
  </si>
  <si>
    <t xml:space="preserve">GENERICO INTEL 200700039 512 MB 160 PENTIUM 4 3.2 GHZ </t>
  </si>
  <si>
    <t>515-412-03-0007</t>
  </si>
  <si>
    <t xml:space="preserve">GENERICO INTEL 200700096 1 GB 160 CORE 2 DUO 2.2 GHZ </t>
  </si>
  <si>
    <t>515-000-01-0010</t>
  </si>
  <si>
    <t xml:space="preserve">GENERICO INTEL 200800008 1 GB 250 CORE 2 DUO 2.2 GHZ BENQ BENQ 17" ET96703001027 SOLA BASIC BENQ Tarjeta Manhatan Paralelo </t>
  </si>
  <si>
    <t>515-313-03-0008</t>
  </si>
  <si>
    <t xml:space="preserve">GENERICO INTEL 200800009 1 GB 250 CORE 2 DUO 2.2 GHZ BENQ BENQ 17" ET96703007027 SOLA BASIC BENQ </t>
  </si>
  <si>
    <t>515-523-03-0009</t>
  </si>
  <si>
    <t xml:space="preserve">GENERICO INTEL 200800029 2 GB 250 CORE 2 DUO 2.2 GHZ BENQ BENQ 17" FG5702245027 SOLA BASIC BENQ </t>
  </si>
  <si>
    <t>515-315-05-0001</t>
  </si>
  <si>
    <t>HP LASERJET P2015. SCNB1P46252 LASER</t>
  </si>
  <si>
    <t>515-316-05-0002</t>
  </si>
  <si>
    <t>HP OFFICE JET PROK8600 STH86G220FQ TINTA</t>
  </si>
  <si>
    <t>515-000-03-0011</t>
  </si>
  <si>
    <t xml:space="preserve">GENERICO INTEL 200900030 2 GB 250 CORE DOS DUO 2.66 GHZ BENQ BENQ 19" ETW8801515SL0 SOLA BASIC BENQ </t>
  </si>
  <si>
    <t>515-272-05-0003</t>
  </si>
  <si>
    <t>HP DESKJET 6940 MY8BACK5MC TINTA</t>
  </si>
  <si>
    <t>515-000-03-0012</t>
  </si>
  <si>
    <t xml:space="preserve">ACTECK 200900046 1 GB 250 DUAL CORE 2.5 GHZ BENQ SAMSUMG 19" WJ19H9FQ614937 SOLA BASIC BENQ </t>
  </si>
  <si>
    <t>515-314-03-0013</t>
  </si>
  <si>
    <t xml:space="preserve">GENERICO INTEL 20900055 2 GB 320 CORE 2 DUO 2.8 GHZ BENQ SAMSUMG 19" WJ19H9FQ61474 SOLA BASIC BENQ </t>
  </si>
  <si>
    <t>515-314-03-0014</t>
  </si>
  <si>
    <t xml:space="preserve">GENERICO INTEL 200900069 2 GB 320 CORE 2 DUO 2.8 GHZ BENQ BENQ 15" WTP4913640SL0 SOLA BASIC BENQ </t>
  </si>
  <si>
    <t>515-122-09-0001</t>
  </si>
  <si>
    <t xml:space="preserve">LG 19" 903UXFV5Z235 </t>
  </si>
  <si>
    <t>515-243-09-0002</t>
  </si>
  <si>
    <t xml:space="preserve">LG 19" 903UXQA5Z244 </t>
  </si>
  <si>
    <t>515-241-09-0003</t>
  </si>
  <si>
    <t xml:space="preserve">LG 19" 903UXYG61314 </t>
  </si>
  <si>
    <t>515-511-03-0015</t>
  </si>
  <si>
    <t xml:space="preserve">GENERICO INTEL 200900097 2 GB 500 COREL 2 DUO 2.9 GHZ </t>
  </si>
  <si>
    <t>515-151-04-0001</t>
  </si>
  <si>
    <t xml:space="preserve">PORTATIL PAVILION CND9350N2C </t>
  </si>
  <si>
    <t>515-000-03-0016</t>
  </si>
  <si>
    <t xml:space="preserve">GENERICO INTEL 200900110 2 GB 500 COREL 2 DUO 2.9 GHZ BENQ SOLA BASIC PERFECT CHOICE </t>
  </si>
  <si>
    <t>515-413-05-0005</t>
  </si>
  <si>
    <t>XEROX LASER 3250 LASER</t>
  </si>
  <si>
    <t>515-513-05-0004</t>
  </si>
  <si>
    <t>515-313-03-0017</t>
  </si>
  <si>
    <t xml:space="preserve">GENERICO 20100001 2 GB 500 DUAL CORE 2.8 GHZ BENQ LG 909UXTC4Q728 SOLA BASIC </t>
  </si>
  <si>
    <t>515-313-03-0018</t>
  </si>
  <si>
    <t xml:space="preserve">GENERICO INTEL 20100048 2 GB 500 DUAL CORE 2.9 GHZ LOGITEACH LG 19" 911UXEZ0F844 TDE LOGITEACH </t>
  </si>
  <si>
    <t>515-313-03-0019</t>
  </si>
  <si>
    <t xml:space="preserve">GENERICO INTEL 20100047 2 GB 500 DUAL CORE 2.7 GHZ LOGITEACH LG 911UXSK0F838 TDE LOGITEACH </t>
  </si>
  <si>
    <t>515-315-03-0020</t>
  </si>
  <si>
    <t xml:space="preserve">GENERICO INTEL 20100049 2 GB 500 DUAL CORE 2.7 GHZ LOGITEACH LG 911UXSK0F854 TDE LOGITEACH </t>
  </si>
  <si>
    <t>515-522-05-0006</t>
  </si>
  <si>
    <t>HP LASERJET P1606DN VNBDD6627 LASER</t>
  </si>
  <si>
    <t>515-512-05-0007</t>
  </si>
  <si>
    <t>EPSON FX890 E8BY425587 MATRIZ</t>
  </si>
  <si>
    <t>515-511-10-0001</t>
  </si>
  <si>
    <t xml:space="preserve">RELOJ CHECADOR DIGITAL </t>
  </si>
  <si>
    <t>515-511-10-0002</t>
  </si>
  <si>
    <t>515-531-07-0001</t>
  </si>
  <si>
    <t xml:space="preserve">SISTEMA DE CIRCUITO CERRADO </t>
  </si>
  <si>
    <t>515-131-02-0001</t>
  </si>
  <si>
    <t xml:space="preserve">GENERICO COREL 2 940004016718 320 COREL 2 DUO GENERICO LCD 19" RYZ103704194 GENERICO GENERICO </t>
  </si>
  <si>
    <t>515-212-02-0002</t>
  </si>
  <si>
    <t xml:space="preserve">GENERICO COREL 2 940137001830 320 COREL 2 DUO GENERICO LCD 19" 011NDMTAH427 GENERICO </t>
  </si>
  <si>
    <t>515-131-03-0021</t>
  </si>
  <si>
    <t xml:space="preserve">GENERICO INTEL 940137001829 4 GB 320 DUAL CORE 2.7 GHZ </t>
  </si>
  <si>
    <t>515-000-03-0022</t>
  </si>
  <si>
    <t xml:space="preserve">GENERICO INTEL 940137001819 2 GB 320 COREL 2 DUO </t>
  </si>
  <si>
    <t>515-511-10-0003</t>
  </si>
  <si>
    <t xml:space="preserve">CONTROL ASISTENCIA BIOMETICO TAC33025 </t>
  </si>
  <si>
    <t>515-511-05-0008</t>
  </si>
  <si>
    <t xml:space="preserve">HP OFFICEJET 8500 MULTI CN0AJAK1RC </t>
  </si>
  <si>
    <t>515-101-03-0023</t>
  </si>
  <si>
    <t xml:space="preserve">GENERICO INTEL 940136004678 2 GB 320 COREL 2 DUO ACTECK BENQ 19" ETMCA0362005LO FORZA ACTECK </t>
  </si>
  <si>
    <t>515-413-03-0024</t>
  </si>
  <si>
    <t xml:space="preserve">GENERICO INTEL 940136004724 320 COREL 2 DUO GENERICO </t>
  </si>
  <si>
    <t>515-412-03-0025</t>
  </si>
  <si>
    <t xml:space="preserve">GENERICO INTEL 940137002358 320 COREL 2 DUO GENERICO </t>
  </si>
  <si>
    <t>515-151-12-0001</t>
  </si>
  <si>
    <t xml:space="preserve">SERV PROLIANT 3550402 10 GB </t>
  </si>
  <si>
    <t>515-511-07-0009</t>
  </si>
  <si>
    <t xml:space="preserve">4 BULLET ALTA RESOLUCION </t>
  </si>
  <si>
    <t>515-511-10-0004</t>
  </si>
  <si>
    <t xml:space="preserve">CONT ASIST TOUCH </t>
  </si>
  <si>
    <t>515-212-03-0028</t>
  </si>
  <si>
    <t xml:space="preserve">GENERICA INTEL 4GB 500GB INTEL DUAL CORE 3.00GHZ </t>
  </si>
  <si>
    <t>515-212-03-0029</t>
  </si>
  <si>
    <t xml:space="preserve">GENERICA INTEL 2GB 320GB INTEL DUAL CORE 2.70GHZ </t>
  </si>
  <si>
    <t>515-413-03-0030</t>
  </si>
  <si>
    <t xml:space="preserve">GENERICA INTEL 2GB 320GB INTEL DUAL CORE 2.70GHZ XEROS PHASER 3250 LASER </t>
  </si>
  <si>
    <t>515-151-03-0031</t>
  </si>
  <si>
    <t xml:space="preserve">GENERICA INTEL 4GB 250GB INTEL I5 MONITOR 20" NO-BREAK </t>
  </si>
  <si>
    <t>515-316-03-0032</t>
  </si>
  <si>
    <t xml:space="preserve">GENERICA INTEL 2GB 320GB INTEL DUAL CORETE 2 </t>
  </si>
  <si>
    <t>515-312-03-0034</t>
  </si>
  <si>
    <t xml:space="preserve">GENERICA INTEL 2GB 320GB INTEL DUAL COR 3.00 GHZ BENQ 19 " </t>
  </si>
  <si>
    <t>515-522-03-0033</t>
  </si>
  <si>
    <t xml:space="preserve">GENERICA INTEL 2GB 320GB INTEL DUAL COR 3.00GHZ BENQ 19 " </t>
  </si>
  <si>
    <t>515-243-05-0009</t>
  </si>
  <si>
    <t xml:space="preserve">EPSON FX880 MATRIZ </t>
  </si>
  <si>
    <t>515-532-05-0010</t>
  </si>
  <si>
    <t>515-401-03-0035</t>
  </si>
  <si>
    <t xml:space="preserve">GENERICA 1 2GB 500GB INTEL 13 </t>
  </si>
  <si>
    <t>515-251-04-0018</t>
  </si>
  <si>
    <t xml:space="preserve">TOSHIBA 2GB 250GB INTEL 13 2.53 GHZ </t>
  </si>
  <si>
    <t>515-313-03-0036</t>
  </si>
  <si>
    <t xml:space="preserve">GENERICA 2GB INTEL DUAL 2.7 GHZ </t>
  </si>
  <si>
    <t>515-313-03-0037</t>
  </si>
  <si>
    <t xml:space="preserve">GENERICA 2GB INTEL DUAL 2.7 GHZ 19" </t>
  </si>
  <si>
    <t>515-316-03-0038</t>
  </si>
  <si>
    <t xml:space="preserve">GENERICA 940136005185 2GB 500GB DUAL CORE 19" </t>
  </si>
  <si>
    <t>515-414-01-0002</t>
  </si>
  <si>
    <t xml:space="preserve">COMPUTADORA GENERICA DUAL CORE 4GB RAM SERIE : 940137003270 </t>
  </si>
  <si>
    <t>515-522-03-0026</t>
  </si>
  <si>
    <t xml:space="preserve"> GENERICA CORE 2 DUO 2 GB RAM SERIE : 1420236047531 </t>
  </si>
  <si>
    <t>515-312-01-0004</t>
  </si>
  <si>
    <t xml:space="preserve">COMPUTADORA ACTIVE INTEL 3 4 GB RAM SERIE :940400028183 </t>
  </si>
  <si>
    <t>515-512-05-0011</t>
  </si>
  <si>
    <t xml:space="preserve"> LASERJET P30150N LASER SERIE : VBN3R09810 </t>
  </si>
  <si>
    <t>515-522-01-0003</t>
  </si>
  <si>
    <t xml:space="preserve">COMPUTADORA ACTIVE DUAL CORE 2 GB RAM SERIE : 940136001529 </t>
  </si>
  <si>
    <t>515-241-01-0001</t>
  </si>
  <si>
    <t xml:space="preserve">COMP DEL INSPIRION INTEL 2 GB RAM SERIE : JMQ26Y </t>
  </si>
  <si>
    <t>515-314-01-0005</t>
  </si>
  <si>
    <t xml:space="preserve">COMPUTADORA ACTECK DUAL CORE 2 GB RAM SERIE : 250145001158 </t>
  </si>
  <si>
    <t>515-122-05-0012</t>
  </si>
  <si>
    <t xml:space="preserve"> HP LASER PRO 400 M4010W LASER SERIE : CN217K027 </t>
  </si>
  <si>
    <t>515-272-05-0013</t>
  </si>
  <si>
    <t xml:space="preserve"> HP OFFICEJET PRO 8600 TINTA SERIE : CN272BS06Y </t>
  </si>
  <si>
    <t>515-151-13-0001</t>
  </si>
  <si>
    <t xml:space="preserve"> SWITCH HP V1910-24G CON 24 PUERTOS SERIE : CN20BX2225 - SERIE : CN20BX214K </t>
  </si>
  <si>
    <t>515-513-01-0008</t>
  </si>
  <si>
    <t xml:space="preserve">COMPUTADORA GENERICA DUAL CORE 500 GB DD SERIE : 1420544003872 </t>
  </si>
  <si>
    <t>515-312-01-0006</t>
  </si>
  <si>
    <t xml:space="preserve">COMPUTADORA GENERICA I5 500 MB 8 GB RAM SERIE : 94040043108 </t>
  </si>
  <si>
    <t>515-522-01-0007</t>
  </si>
  <si>
    <t xml:space="preserve">COMPUTADORA GENERICA INTEL DUAL CORE SERIE : 1420543026660 </t>
  </si>
  <si>
    <t>515-501-01-0009</t>
  </si>
  <si>
    <t xml:space="preserve">COMPUTADORA NOTEBOOK PAVILLON INTEL SERIE : 00192-047-615-720 </t>
  </si>
  <si>
    <t>515-312-01-0010</t>
  </si>
  <si>
    <t xml:space="preserve">COMPUTADORA GENERICA PENTIUM R 2.70 GHZ 4 GB RAM DD 500 GB SERIE : 940400049802 </t>
  </si>
  <si>
    <t>515-312-01-0011</t>
  </si>
  <si>
    <t xml:space="preserve">COMPUTADORA GENERICADUAL CORE 2 GB RAM DD 500 GB SERIE : 940400049802 </t>
  </si>
  <si>
    <t>515-314-04-0002</t>
  </si>
  <si>
    <t xml:space="preserve">COMP NOTEBOOK PAVILLON 14 SERIE : 6CY3268CBW </t>
  </si>
  <si>
    <t>515-601-05-0014</t>
  </si>
  <si>
    <t xml:space="preserve"> HP LASER PRO 400 M4010W LASER SERIE :VNG4621494 </t>
  </si>
  <si>
    <t>515-521-05-0015</t>
  </si>
  <si>
    <t xml:space="preserve"> HP LASERJET P1606DN LASER SERIE :VND4621494 </t>
  </si>
  <si>
    <t>515-261-05-0016</t>
  </si>
  <si>
    <t xml:space="preserve"> HP LASERJET P1606DN LASER SERIE :VND3F16253 </t>
  </si>
  <si>
    <t>515-151-04-0003</t>
  </si>
  <si>
    <t xml:space="preserve">COMP PORTATIL DELL INSPIRION SERIE : CN06WY3K129663BL00CE </t>
  </si>
  <si>
    <t>515-261-04-0004</t>
  </si>
  <si>
    <t xml:space="preserve">COMP PORTATIL DELL INSPIRION SERIE : CN06WY3K1296641700B4 </t>
  </si>
  <si>
    <t>515-264-04-0005</t>
  </si>
  <si>
    <t xml:space="preserve">LAPTOP DELL ISNPIRON 14R SERIE JLY7 3Z1 </t>
  </si>
  <si>
    <t>515-201-04-0006</t>
  </si>
  <si>
    <t xml:space="preserve">LAPTOP HP PAVILION 14-N2091AR SERIE 5CD4043B4P </t>
  </si>
  <si>
    <t>515-241-06-0004</t>
  </si>
  <si>
    <t xml:space="preserve">IPAD MINI WIFI CELL 16GB ME800 SERIE DLXL QKXLFLMJ </t>
  </si>
  <si>
    <t>515-122-06-0001</t>
  </si>
  <si>
    <t xml:space="preserve">IPAD MINI WIFI CELL 16GB ME800 SERIE DLXL XJTNFLMJ </t>
  </si>
  <si>
    <t>515-101-06-0006</t>
  </si>
  <si>
    <t xml:space="preserve">IPAD MINI WIFI CELL 16GB ME800 SERIE DLXL QNRNFLMV </t>
  </si>
  <si>
    <t>515-523-01-0013</t>
  </si>
  <si>
    <t xml:space="preserve">COMPUTADORA HP ELITE 800 SFF SERIES MXL4041G1H,MXL4041G1L, MXL4041LRB </t>
  </si>
  <si>
    <t>515-301-01-0012</t>
  </si>
  <si>
    <t>515-131-01-0014</t>
  </si>
  <si>
    <t xml:space="preserve">COMPUTADORA PROTEUS BETA PCG2014 PRO SERIE 14030176 </t>
  </si>
  <si>
    <t>515-301-04-0007</t>
  </si>
  <si>
    <t xml:space="preserve">LAPTOP MACBOOK PRO MD101E/A SERIE CIMMDET SDTY3 </t>
  </si>
  <si>
    <t>515-318-04-0008</t>
  </si>
  <si>
    <t xml:space="preserve">LAPTOP MACBOOK PRO MD101E/A SERIE CIMMDET KDTY3 </t>
  </si>
  <si>
    <t>515-151-06-0007</t>
  </si>
  <si>
    <t xml:space="preserve">IPAD MINI WIFI 16GB WHITE-SPAM SERIE F7RM2KBGFC0196 </t>
  </si>
  <si>
    <t>515-221-01-0015</t>
  </si>
  <si>
    <t xml:space="preserve">DESKTOP DELL INSPIRON 3647 NEG SERIE 7KN6 H02 </t>
  </si>
  <si>
    <t>515-316-01-0016</t>
  </si>
  <si>
    <t xml:space="preserve">DESKTOP DELL INSPIRON 3647 NEG SERIE 7JDS H02 </t>
  </si>
  <si>
    <t>515-316-01-0017</t>
  </si>
  <si>
    <t xml:space="preserve">DESKTOP DELL INSPIRON 3647 NEG SERIE 7LN6 H02 </t>
  </si>
  <si>
    <t>515-414-01-0018</t>
  </si>
  <si>
    <t xml:space="preserve">DESKTOP DELL INSPIRON 3647 NEG SERIE 7N17 H02 </t>
  </si>
  <si>
    <t>515-314-01-0019</t>
  </si>
  <si>
    <t xml:space="preserve">DESKTOP DELL INSPIRON 3647 NEG SERIE 7M7H02 </t>
  </si>
  <si>
    <t>515-312-01-0020</t>
  </si>
  <si>
    <t xml:space="preserve">DESKTOP DELL INSPIRON 3647 NEG SERIE 7Q26H02 </t>
  </si>
  <si>
    <t>515-101-01-0021</t>
  </si>
  <si>
    <t xml:space="preserve">DESKTOP DELL INSPIRON 3647 NEG SERIE DWP4 H02 </t>
  </si>
  <si>
    <t>515-141-01-0022</t>
  </si>
  <si>
    <t xml:space="preserve">DESKTOP DELL INSPIRON 3647 NEG SERIE 7LQ5H02 </t>
  </si>
  <si>
    <t>515-141-01-0023</t>
  </si>
  <si>
    <t xml:space="preserve">DESKTOP DELL INSPIRON 3647 NEG SERIE 7PC5 H02 </t>
  </si>
  <si>
    <t>515-231-01-0024</t>
  </si>
  <si>
    <t xml:space="preserve">DESKTOP DELL INSPIRON 3647 NEG SERIE 7LB7 H02 </t>
  </si>
  <si>
    <t>515-101-01-0025</t>
  </si>
  <si>
    <t xml:space="preserve">DESKTOP DELL INSPIRON 3647 NEG SERIE 7RL5 H02 </t>
  </si>
  <si>
    <t>515-318-01-0026</t>
  </si>
  <si>
    <t xml:space="preserve">DESKTOP DELL INSPIRON 3647 NEG SERIE 7PW7 H02 </t>
  </si>
  <si>
    <t>515-314-01-0027</t>
  </si>
  <si>
    <t xml:space="preserve">DESKTOP DELL INSPIRON 3647 NEG SERIE 7NT7 H02 </t>
  </si>
  <si>
    <t>515-318-01-0028</t>
  </si>
  <si>
    <t xml:space="preserve">DESKTOP DELL INSPIRON 3647 NEG SERIE 7QC7 H02 </t>
  </si>
  <si>
    <t>515-315-01-0029</t>
  </si>
  <si>
    <t xml:space="preserve">DESKTOP DELL INSPIRON 3647 NEG SERIE 7L56 H02 </t>
  </si>
  <si>
    <t>515-312-05-0017</t>
  </si>
  <si>
    <t xml:space="preserve"> MINI PRINTER EPSON TM-T20-II S/N </t>
  </si>
  <si>
    <t>515-151-11-0001</t>
  </si>
  <si>
    <t xml:space="preserve"> DISCO DURO HP PROLIANT 146GB SERIE WCAV320390125, WCAV320390003 </t>
  </si>
  <si>
    <t>515-312-05-0018</t>
  </si>
  <si>
    <t xml:space="preserve"> MINIPRINTER EMPSON TM-T20-II SERIES TC6F04940 </t>
  </si>
  <si>
    <t>515-151-05-0020</t>
  </si>
  <si>
    <t xml:space="preserve"> HP LASERJET CP1025N LASER SERIE CND2D19947 </t>
  </si>
  <si>
    <t>515-101-05-0019</t>
  </si>
  <si>
    <t xml:space="preserve"> HP LASERJET CP1025N LASER SEIRE CND2D19855 </t>
  </si>
  <si>
    <t>515-151-04-0011</t>
  </si>
  <si>
    <t xml:space="preserve"> APPLE MAC MBAIR 13.3.CTO SERIE 37494119276 </t>
  </si>
  <si>
    <t>515-151-18-0001</t>
  </si>
  <si>
    <t xml:space="preserve">AIPORT TIME CAPSULE 802.11 AC SERIE 37494117670 </t>
  </si>
  <si>
    <t>515-421-05-0021</t>
  </si>
  <si>
    <t xml:space="preserve"> MULTIFUNCIONAL SAMSUNG TINTA SERIE 06YGB8KDCB000SK </t>
  </si>
  <si>
    <t>515-312-09-0004</t>
  </si>
  <si>
    <t xml:space="preserve"> MONITOR ACER T272 HL 27" LED SERIE 34500002543 </t>
  </si>
  <si>
    <t>515-241-04-0009</t>
  </si>
  <si>
    <t xml:space="preserve">LAPTOP LENOVO G400N SERIE 16830100905 </t>
  </si>
  <si>
    <t>515-151-01-0030</t>
  </si>
  <si>
    <t xml:space="preserve">DESKTOP DELL INSPIRON 3547 SERIE 16475608658 </t>
  </si>
  <si>
    <t>515-314-01-0031</t>
  </si>
  <si>
    <t xml:space="preserve">DESKTOP DELL INSPIRON 3547 SERIE 16830100946 </t>
  </si>
  <si>
    <t>515-314-01-0032</t>
  </si>
  <si>
    <t xml:space="preserve">DESKTOP DELL INSPIRON 3547 SERIE 16551191378 </t>
  </si>
  <si>
    <t>515-101-06-0008</t>
  </si>
  <si>
    <t xml:space="preserve">IPAD AIR SERIE F7NM1XFLFP72 </t>
  </si>
  <si>
    <t>515-151-06-0009</t>
  </si>
  <si>
    <t xml:space="preserve">IPAD MINI SERIE F7NM1XFLFP84 </t>
  </si>
  <si>
    <t>515-151-04-0010</t>
  </si>
  <si>
    <t xml:space="preserve">LAPTOP MC BOKK PRO SERIE C1MNK0UADTY3 </t>
  </si>
  <si>
    <t>515-151-01-0033</t>
  </si>
  <si>
    <t xml:space="preserve">13 IMAC DESKTOP INSPIRON SERIES : 7NC6H02, 7PX7H02, DS87H02, 7KV7H02  7K55H02, 7P06H02, 7N66H02, 7N66H03, 7N66H04  7N66H05, 7N66H06  SERIES C02NM99NYF8J2, C02NM99NYF8J1, C02NM99NYF8J3  C02NM99NYF8J4, C02NM99NYF8J5, C02NM99NYF8J6  C02NM99NYF8J7, C02NM99NYF8J8, C02NM99NYF8J9  C02N9LL5F8J2, C02N9LL5F8J3, C02N9LL5F8J4  C02N9LL5F8J5 </t>
  </si>
  <si>
    <t>515-151-12-0002</t>
  </si>
  <si>
    <t xml:space="preserve">SERVIDOR DELL POWER EDGE R730 SERIE : GR86S22 </t>
  </si>
  <si>
    <t>515-151-12-0003</t>
  </si>
  <si>
    <t xml:space="preserve">SERVIDOR DELL PORWER EDGE R320 SERIE : JDBXQ22 </t>
  </si>
  <si>
    <t>515-151-03-0027</t>
  </si>
  <si>
    <t xml:space="preserve">EST TRABAJO DELL PRECISION WORKSTATION T1700 SERIES : 7NC6H02, 7PX7H02, DS87H02, 7KV7H02 </t>
  </si>
  <si>
    <t>515-151-13-0003</t>
  </si>
  <si>
    <t xml:space="preserve">SWITCHES DELL POWER CONNECT 2848 24 PTOS SERIES : 7NC6H02, 7PX7H02, DS87H02, 7KV7H02 </t>
  </si>
  <si>
    <t>515-151-13-0002</t>
  </si>
  <si>
    <t xml:space="preserve"> SWITCHES DELL POWER CONNECT 2848 28 PTOS SERIES : 7NC6H02, 7PX7H02, DS87H02, 7KV7H02 </t>
  </si>
  <si>
    <t>515-301-05-0022</t>
  </si>
  <si>
    <t xml:space="preserve"> MULT SAMSUNG XPRESS SL-C460W SERIE : 06YGB8KDC B0001X </t>
  </si>
  <si>
    <t>515-312-05-0023</t>
  </si>
  <si>
    <t xml:space="preserve"> MULT SAMSUNG XPRESS SL-C460W SERIE : 06YGBJDFR0001AH </t>
  </si>
  <si>
    <t>515-211-05-0024</t>
  </si>
  <si>
    <t xml:space="preserve"> MULTI SAMSUNG XPRESS SL-C460W SERIE : 06YGBJDFA0004AZL </t>
  </si>
  <si>
    <t>515-241-20-0001</t>
  </si>
  <si>
    <t xml:space="preserve"> NO- BREAK 5000VA SMART APP SENDID SERIE : PQMDQ2000046 </t>
  </si>
  <si>
    <t>515-241-01-0034</t>
  </si>
  <si>
    <t xml:space="preserve">COMP AIO INSPIRON 23 C15-44605 8 GB SERIE : 5MXKTX1 </t>
  </si>
  <si>
    <t>515-514-05-0025</t>
  </si>
  <si>
    <t xml:space="preserve"> LASERJET CP1025NW LASER SERIES TC6F04940 </t>
  </si>
  <si>
    <t>515-241-01-0035</t>
  </si>
  <si>
    <t xml:space="preserve">DESKTOP DELL INSPIRON 3547 SERIE JLY73Z1 </t>
  </si>
  <si>
    <t>515-501-04-0012</t>
  </si>
  <si>
    <t xml:space="preserve">HP PAVILLON 14 SERIE 5CD404384P </t>
  </si>
  <si>
    <t>515-151-06-0005</t>
  </si>
  <si>
    <t>515-151-06-0002</t>
  </si>
  <si>
    <t>515-151-06-0003</t>
  </si>
  <si>
    <t xml:space="preserve">IPAD MINI WIFI CELL 16GB ME800 SERIE F7RM2KBGFC0196 </t>
  </si>
  <si>
    <t>515-151-17-0001</t>
  </si>
  <si>
    <t xml:space="preserve"> SOUNDLINK MINI BT SPEAKER S/N </t>
  </si>
  <si>
    <t>515-151-06-0010</t>
  </si>
  <si>
    <t xml:space="preserve">IPAD WIFI CELULAR 128 SERIE DF4941176C0 </t>
  </si>
  <si>
    <t>515-111-05-0026</t>
  </si>
  <si>
    <t xml:space="preserve"> HP LASERJET M177FW CSV MULTIFUNCIONAL SERIE : CNC6G58J51 </t>
  </si>
  <si>
    <t>515-241-16-0001</t>
  </si>
  <si>
    <t xml:space="preserve"> 2 SUMINISTRO, CONFIGURACIÓN Y PUESTA EN OPERACIÓN DE RW-2050-AH10 RADIO RADWIN 2000A SERIES CON ANTENA </t>
  </si>
  <si>
    <t>515-241-16-0002</t>
  </si>
  <si>
    <t xml:space="preserve"> 1 SUMINISTRO E INSTALACIÓN DE TORRE TZ30 DE 24 M DE ALTURA </t>
  </si>
  <si>
    <t xml:space="preserve"> 1 Bocina Portatil B </t>
  </si>
  <si>
    <t>515-101-06-0011</t>
  </si>
  <si>
    <t xml:space="preserve"> TABLETA DIGITAL WACOM INTUOS PRO PEN </t>
  </si>
  <si>
    <t>515-511-01-0036</t>
  </si>
  <si>
    <t xml:space="preserve"> COMPUTADORA DELL INSPIRON 14-3442 SERIE : '12034504478 </t>
  </si>
  <si>
    <t>515-522-09-0006</t>
  </si>
  <si>
    <t xml:space="preserve"> Cantidad 4: MONITOR HP 18.5" V193 LCD-LED NEGRO </t>
  </si>
  <si>
    <t>515-522-01-0037</t>
  </si>
  <si>
    <t xml:space="preserve"> Cantidad 5: COMPUTADORA DELL AIO DESKTP INSPIRON </t>
  </si>
  <si>
    <t>515-301-01-0038</t>
  </si>
  <si>
    <t xml:space="preserve"> Cantidad 24: COMPUTADORA DELL INSPIRON 3647 8 GB 1 TB </t>
  </si>
  <si>
    <t>515-151-06-0012</t>
  </si>
  <si>
    <t xml:space="preserve"> Cantidad 2: IPAD MINI WIFI 32 GB ME277 GRAY </t>
  </si>
  <si>
    <t>515-511-06-0013</t>
  </si>
  <si>
    <t xml:space="preserve"> Cantidad 3: LAPTOP MAC BOOK AIR 1.6 GB MJVM2E/A </t>
  </si>
  <si>
    <t>515-421-04-0014</t>
  </si>
  <si>
    <t xml:space="preserve"> Cantidad 3: LAPTOP DELL INSPIRON 5547 PLATA </t>
  </si>
  <si>
    <t>515-301-04-0013</t>
  </si>
  <si>
    <t xml:space="preserve"> Cantidad 3: IPAD MINI WIFI 16 GB ME276E/A GRAY </t>
  </si>
  <si>
    <t>515-318-08-0001</t>
  </si>
  <si>
    <t xml:space="preserve"> CAJERO AUTOMATICO PAY III ANTICIPO </t>
  </si>
  <si>
    <t>515-531-07-0003</t>
  </si>
  <si>
    <t xml:space="preserve"> DVR 6 CANALES FULL D </t>
  </si>
  <si>
    <t>515-531-07-0004</t>
  </si>
  <si>
    <t xml:space="preserve"> Cantidad: 6 CAMARA AVTECH-BULLET 15-20 MTS VISION NOCTURNA </t>
  </si>
  <si>
    <t>515-531-18-0002</t>
  </si>
  <si>
    <t xml:space="preserve"> DISCO DURO 3 TB </t>
  </si>
  <si>
    <t>515-531-07-0005</t>
  </si>
  <si>
    <t xml:space="preserve"> Cantidad 6: INST CABLEADO 20 MTSP/CAMARA Y PROGRAMACION </t>
  </si>
  <si>
    <t>515-411-09-0007</t>
  </si>
  <si>
    <t xml:space="preserve"> Cantidad 4: MONITOR LG 27" WIDE VGA </t>
  </si>
  <si>
    <t>515-151-04-0015</t>
  </si>
  <si>
    <t xml:space="preserve"> LAPTOP LENOVO EDGE AIO M 732 CI3 4150 4GB </t>
  </si>
  <si>
    <t>515-151-06-0014</t>
  </si>
  <si>
    <t xml:space="preserve"> TABLET SAMSUNG GALAXY NOTE PRO 12.2 32 GB </t>
  </si>
  <si>
    <t>515-511-10-0005</t>
  </si>
  <si>
    <t xml:space="preserve"> ZK BIO PAD100 ID </t>
  </si>
  <si>
    <t>515-531-07-0010</t>
  </si>
  <si>
    <t xml:space="preserve"> 1 DVR 16 CANALES VIDEO/ 4 AUDIO </t>
  </si>
  <si>
    <t>515-531-07-0002</t>
  </si>
  <si>
    <t xml:space="preserve"> 7 Camaras Avtech 15, 40 y 25 Mts Visión Nocturna </t>
  </si>
  <si>
    <t>515-151-06-0015</t>
  </si>
  <si>
    <t xml:space="preserve"> MCROSOFT SURFACE PRO 3 12" INTEL CORE I5 </t>
  </si>
  <si>
    <t>515-151-06-0016</t>
  </si>
  <si>
    <t>515-151-09-0008</t>
  </si>
  <si>
    <t xml:space="preserve"> Cantidad 5: MONITOR LED 27" 1920X1080 </t>
  </si>
  <si>
    <t>515-318-08-0002</t>
  </si>
  <si>
    <t xml:space="preserve"> CAJERO AUTOMATICO PAY III </t>
  </si>
  <si>
    <t>515-318-08-0003</t>
  </si>
  <si>
    <t>515-318-05-0027</t>
  </si>
  <si>
    <t xml:space="preserve"> Cantidad 5: MINIPRINTER EPSON TM-T20 II </t>
  </si>
  <si>
    <t>515-318-08-0004</t>
  </si>
  <si>
    <t>515-151-01-0039</t>
  </si>
  <si>
    <t xml:space="preserve"> COMPUTADORA HACER ASPIRE INTEL CORE 17 12 GB RAM 2 TB DD DVD W8.1 </t>
  </si>
  <si>
    <t>515-151-05-0028</t>
  </si>
  <si>
    <t xml:space="preserve"> IMPRESORA HP LASERJET PRO M252DW S/N : VNB3B15111 </t>
  </si>
  <si>
    <t>515-151-18-0003</t>
  </si>
  <si>
    <t xml:space="preserve"> UNIDAD ALMACENAMIENTO BUFALO DE 5 TB </t>
  </si>
  <si>
    <t>515-315-05-0029</t>
  </si>
  <si>
    <t xml:space="preserve"> Cantidad 20: ESCANER HP SCANJET 5590 DIGITAL FLATBE </t>
  </si>
  <si>
    <t>515-316-14-0001</t>
  </si>
  <si>
    <t xml:space="preserve"> Cantidad 20: TECLADO LENOVO PARA TABLET BKC 600 </t>
  </si>
  <si>
    <t>515-316-06-0017</t>
  </si>
  <si>
    <t xml:space="preserve"> Cantidad 30: TABLET LENOVO YOGA 8 </t>
  </si>
  <si>
    <t>515-314-01-0040</t>
  </si>
  <si>
    <t xml:space="preserve"> Cantidad 10: COMPUTADORA DELL INSPIRION 8 GB RAM 1 TB DD </t>
  </si>
  <si>
    <t>515-314-09-0009</t>
  </si>
  <si>
    <t xml:space="preserve"> Cantidad 5: MONITOR LG 29" Series: '508NTTQ08937, 508NTBK08925, 508NTGY08935, 508NT5U08934, 506NTAB9F416 </t>
  </si>
  <si>
    <t>515-151-12-0004</t>
  </si>
  <si>
    <t xml:space="preserve"> DELL SONIC WALL NETWORK SECURITY 2600 </t>
  </si>
  <si>
    <t>515-318-07-0006</t>
  </si>
  <si>
    <t xml:space="preserve"> 1 DVR 8 Canales </t>
  </si>
  <si>
    <t>515-318-07-0007</t>
  </si>
  <si>
    <t xml:space="preserve"> 5 AVTECH BULLET </t>
  </si>
  <si>
    <t>515-318-11-0002</t>
  </si>
  <si>
    <t xml:space="preserve"> 1 DISCO DURO 3 TB </t>
  </si>
  <si>
    <t>515-318-15-0001</t>
  </si>
  <si>
    <t xml:space="preserve"> 1 EQUIPO DE PRUEBA DE TELEFONO FLUKE TS 19 </t>
  </si>
  <si>
    <t>515-241-07-0008</t>
  </si>
  <si>
    <t xml:space="preserve">CAMARA AVTECH 25 A 40 MTS. NOCTURNA </t>
  </si>
  <si>
    <t>515-151-06-0018</t>
  </si>
  <si>
    <t>MKOC2LZ/A  APPLE PENCIL -LAE  16375057809</t>
  </si>
  <si>
    <t>515-151-19-0001</t>
  </si>
  <si>
    <t>ML212CCL/A IPAD PRO-WI-FI CELL 128 GB GRAY-CLA 16375057809</t>
  </si>
  <si>
    <t>515-151-14-0002</t>
  </si>
  <si>
    <t>IPAD PRO SMART KEYBOARD-AME 163776009578</t>
  </si>
  <si>
    <t>515-523-05-0030</t>
  </si>
  <si>
    <t xml:space="preserve">IMPRESORA DE MATRIZ DE  PTOS. EPSON FX 890 EDG DE CARRO ANGOSTO, 9 AGUJAS, HASTA 680 CPS USB Y PARLELO (IEE1284) (C11C524121 </t>
  </si>
  <si>
    <t>515-151-01-0041</t>
  </si>
  <si>
    <t>COMPUTADORA DELL OPTIPLEX 3020 - CORE i5-4690-4GB-500GB-DVDRW-WINDOWS 7 PRO/WINDOW 8.1 PRO (6YRPH, MONITOR LED DEL E2016H DE 19.5 " (E2016H)</t>
  </si>
  <si>
    <t>515-318-05-0031</t>
  </si>
  <si>
    <t>IMPRESORA TERMICA EPSON TMT-T20-II USB/SERIAL (C31CD52062)</t>
  </si>
  <si>
    <t>515-318-01-0042</t>
  </si>
  <si>
    <t>COMPUTADORA DELL INSPIRON 3647 PROCESADOR INTEL CORE 15-4460S HASTTA 3.40 GHZ MEMORIA 8 GB DDR 3, D.D DE 1 TB, DVD-R/RW VIDEO HD GRAPHICS</t>
  </si>
  <si>
    <t>515-151-12-0005</t>
  </si>
  <si>
    <t>SERVIDOR POWEREDGER6302XINTELXEON E5-2620V3/32GB,2X1TB NLSAS HD, DUAL HOT-PLUG/PERC H330/IDRAC8 EX SERVER 2XINTEL XEON</t>
  </si>
  <si>
    <t>515-522-01-0043</t>
  </si>
  <si>
    <t>COMPUTADORA DELL INSPIRON 3647 PROCESADOR  CORE i3 4170 (3.7GHZ),  MEMORIA 4 GB DDR 3, D.D DE 1 TB, DVD-R/RW VIDEO HD GRAPHICS 4400 WINDOWS 10 PRO (64 BITS) (ID3647_I341TBW10PS_5) MONITOR DELL LED 19.5" (E2016H)</t>
  </si>
  <si>
    <t>515-312-05-0032</t>
  </si>
  <si>
    <t>IMPRESORA TICKET: EPSON MODELO EPMPV0064,TMT20II C31CD52063</t>
  </si>
  <si>
    <t>515-151-09-0010</t>
  </si>
  <si>
    <t>MONITORES TOUCHSCREEN DE 12", TS-1210-USB ECMTTS0003, EC-TS-1210-USB</t>
  </si>
  <si>
    <t>515-312-01-0044</t>
  </si>
  <si>
    <t>COMPUTADORAS DE ESCRITORIO  DELL INSPIRON DE 8 GB RAM, CORE i5 1 TB DISCO DURO, PANTALLA DE 17 O 19" , WINDOWS 10 PRO, CPU 0302SF17S81TW7P3W</t>
  </si>
  <si>
    <t>515-315-04-0016</t>
  </si>
  <si>
    <t>COMPUTADORA PORTATIL MARCA: HP, MODELO,HP250G4, T1CO3LTBITDEF, i3-5005U, 2.0 GHZ, 1 TB, DVD SM, 15.6" , W10PRO (64 BIT, 1/1/0 + BIT DEFENDER</t>
  </si>
  <si>
    <t>515-151-06-0019</t>
  </si>
  <si>
    <t>TABLET SURFA  CE PRO 4, MARCA: MICROSOTF SERIES : SURFA CD PRO 4, PANTALLA PIXEL SENSE 12.3", TECLADO TYPE MICROSOFT SURFACE PRO 4 COVER  TRA CKPAD</t>
  </si>
  <si>
    <t>515-151-06-0020</t>
  </si>
  <si>
    <t>IPAD PRO 9.7 WIFE CL 128GBGRAYCL, ML Q32CL/A IPAD PRO 9.7 SMART KEY BOARD RD-AME, MM2L2AM/A, APPLE PENCIL TIPS-AME, ML UN2AM/A</t>
  </si>
  <si>
    <t>515-501-04-0017</t>
  </si>
  <si>
    <t>LAPTOP APPLE MACBOOK, MACBOOK 12" COLOR PLATA  MF855E/A, MB 12.0/1.1 GHZ/8GB/256 GB-SPA</t>
  </si>
  <si>
    <t>515-231-21-0001</t>
  </si>
  <si>
    <t>SUMINISTRO E INSTALACION Y PUESTA EN OPERACIÓN DE PANTALLA DIGITAL (HMI, CLAVE VW3A1101) PARA CONTROL DE VARIADOR DE VELOCIDAD MCA SCHENEIDER MODELO ATV61</t>
  </si>
  <si>
    <t>515-531-05-0034</t>
  </si>
  <si>
    <t>IMPRESORA DE MATRIZ DE PUNTOS EPSON FX-890 EDG DE CARRO ANGOSTO, 9 AGUJAS, HASTA 680 CPS, USB Y PARALERO (IEEE1284 ) ( C11C524121)</t>
  </si>
  <si>
    <t>515-319-10-0006</t>
  </si>
  <si>
    <t>ZK BOPAD CONTROL DE ASISTENCIA PANTALLA DE TOUCH 7 PULGADAS</t>
  </si>
  <si>
    <t>515-601-11-0003</t>
  </si>
  <si>
    <t>DISCO DURO EXTERNO SEAGATE 3TB USB 3.0 (STEB3000100)</t>
  </si>
  <si>
    <t>515-532-05-0033</t>
  </si>
  <si>
    <t>515-411-05-0035</t>
  </si>
  <si>
    <t>IMPRESORA HP OFFICEJET 100 MOBILE (CN551A)</t>
  </si>
  <si>
    <t>515-531-05-0036</t>
  </si>
  <si>
    <t>IMPRESORA ZEBRA GC420TT, 203 X 203 DPL, USB SERIAL, PARALELA, 8MB, TICKETS Y ETIQUETAS, TRANSFERENCIA TERMICA, ALAMBRICO, BLANCO ( GC420-100510-000)</t>
  </si>
  <si>
    <t>515-319-05-0037</t>
  </si>
  <si>
    <t>IMPRESORA HP LASERJET PRO P1109W ORDEN N. 612</t>
  </si>
  <si>
    <t>515-601-05-0038</t>
  </si>
  <si>
    <t>IMPRESORA HP  COLOR LASERJET PRO M252DW ORDEN N. 630</t>
  </si>
  <si>
    <t>515-511-10-0007</t>
  </si>
  <si>
    <t>2 CONTROL DE ASISTENCIA A COLOR</t>
  </si>
  <si>
    <t>515-151-07-0011</t>
  </si>
  <si>
    <t>DVR DE 16 CANALES DE ALTA RESOLUCION 720P, TRIHIBRIDO (ANALOGO, HCVI E IP). MOD. HCVI4116HSS3</t>
  </si>
  <si>
    <t>515-255-07-0012</t>
  </si>
  <si>
    <t>DVR DE 4 CANALES DE ALTA DEFINICION MARCA:DAHUA MOD. HCVR4104HS-S3</t>
  </si>
  <si>
    <t>515-320-01-0045</t>
  </si>
  <si>
    <t xml:space="preserve">3 COMPUTADORA DELL VOSTRO 3250 INTEL CORE i3 A 3.70 GHZ RAM 4GB DISCO DURO 500 GB UNIDAD DVR MONITOR  DELL LED 19.5" </t>
  </si>
  <si>
    <t>515-601-05-0011</t>
  </si>
  <si>
    <t>IMPRESORA MULTIFUNCION HP COLOR LASERJET PRO M477FNW(CF377A)</t>
  </si>
  <si>
    <t>515-511-10-0009</t>
  </si>
  <si>
    <t>CONTROL DE ASISTENCIA ZK TECO SFACE900ID CON RECONOCIMIENTO FACIAL</t>
  </si>
  <si>
    <t>515-511-10-0010</t>
  </si>
  <si>
    <t>ZK TEKO X628CUSB, CON PANTALLA A COLOR ,3000 HUELLAS, 100000 REGISTROS, TCPIP, USB, 5VDC</t>
  </si>
  <si>
    <t>515-264-10-0008</t>
  </si>
  <si>
    <t>ZK TEKO X628CUSB, CON PANTALLA A COLOR, 3000 HUELLAS, 100000 REGISTROS, TCPIP, USB, 5VDC</t>
  </si>
  <si>
    <t>511-321-01-0058</t>
  </si>
  <si>
    <t>CONJUNTO SEMIEJECUTIVO SIMILAR A VOLT DIMENSIONES DE 160X197X75 CM FABRICADO EN MELAMINA DE 28MM DE ESPESOR</t>
  </si>
  <si>
    <t>511-321-01-0059</t>
  </si>
  <si>
    <t>ESCRITORIO RECTO SIMILAR A SPAZIO DIMENSIONES DE 120X75X75 CM EN MELAMINA DE 28MM ESPESOR INCLUYE PEDESTAL  DE 3 GAVETAS</t>
  </si>
  <si>
    <t>511-321-06-0060</t>
  </si>
  <si>
    <t xml:space="preserve"> 4 MODULO TIPO CAJERO DIMENSIONES DE 120X60C75 CM FABRICADO EN MELAMINA DE 28MM CIN CONTILLA DE 2MM INCLUYE CAJONERA DE 2 GAVETAS</t>
  </si>
  <si>
    <t>515-314-05-0040</t>
  </si>
  <si>
    <t>MAQUINAS MULTIFUNCIONALES Y127XB05489  -   Y127XB05484</t>
  </si>
  <si>
    <t>515-511-01-0046</t>
  </si>
  <si>
    <t>DESKTOP DELL VOSTRO 3268 SFF, PROCESADOR INTEL CORE i5 7400 (HASTA  3.50 GHZ) MEMORIA DE 4GB DDR4,DISCO DURA DE 1TB, VIDEO INTEL HD GRAGHICS 630, UNIDAD OPTICA DVD+- R/RW, S.O. WINDOWS 10 PRO (64BITS) (MPH8J)</t>
  </si>
  <si>
    <t>515-621-01-0047</t>
  </si>
  <si>
    <t>DESKTOP DELL VOSTRO 3268 SFF, PROCESADOR INTEL CORE i3 6100 ( 3.70 GHZ) MEMORIA DE 4GB DDR4,DISCO DURA DE 1TB, VIDEO HD GRAGHICS 530, UNIDAD OPTICA DVD+- R/RW, S.O. WINDOWS 10 PRO (64BITS) (N0DXV). MONITOR DELL LED 18.5" (E1916H)</t>
  </si>
  <si>
    <t>515-502-05-0041</t>
  </si>
  <si>
    <t>MULTIFUNCIONAL HP LASERJET PRO M477FNW, IMPRESORA, COPIADORA,ESCANER,FAX,USB, ETHERNET (CF377A)</t>
  </si>
  <si>
    <t>TOTAL DE MOBILIARIO Y EQUIPO DE ADMINISTRACION</t>
  </si>
  <si>
    <t>521-101-03-0001</t>
  </si>
  <si>
    <t xml:space="preserve">PROYECTOR WIRELESS POWERLITE X24+ EPSON </t>
  </si>
  <si>
    <t>521-319-01-0001</t>
  </si>
  <si>
    <t xml:space="preserve">PANTALLA LED 60" SAMSUNG FHD SMART 120 H2, (1920 X 1080) </t>
  </si>
  <si>
    <t>521-101-01-0002</t>
  </si>
  <si>
    <t>PANTALLA PARA PROYECCION 84"C/TRIPIE</t>
  </si>
  <si>
    <t>521-151-03-0004</t>
  </si>
  <si>
    <t>PROYECTOR POWER LITE X24+3500LUM XGA HDMI</t>
  </si>
  <si>
    <t>521-318-01-0004</t>
  </si>
  <si>
    <t>PANTALLA VIOS 32 PLG MOD.32 DL</t>
  </si>
  <si>
    <t>521-121-02-0001</t>
  </si>
  <si>
    <t>PANTALLA 1 HISENSE LED 50</t>
  </si>
  <si>
    <t>521-316-02-0004</t>
  </si>
  <si>
    <t>EOS 70D KIT CON 18-135 MM STM S:07204007438</t>
  </si>
  <si>
    <t>521-121-02-0006</t>
  </si>
  <si>
    <t>CAM DIG ACUATICA FINEPIX XP70</t>
  </si>
  <si>
    <t>521-316-02-0005</t>
  </si>
  <si>
    <t>CAMARA DIGITAL SONY DSC-H90 16.0 MEGAPIXELES</t>
  </si>
  <si>
    <t>521-151-03-0005</t>
  </si>
  <si>
    <t>521-151-03-0002</t>
  </si>
  <si>
    <t>PROYECTOR EPSON POWERLITE X 24</t>
  </si>
  <si>
    <t>521-151-03-0003</t>
  </si>
  <si>
    <t>PROYECTOR EPSON POWERLITE 1776 W</t>
  </si>
  <si>
    <t>521-121-01-0003</t>
  </si>
  <si>
    <t>PROYECTOR EPSON POWERLITE 1776  X 24</t>
  </si>
  <si>
    <t>521-251-02-0002</t>
  </si>
  <si>
    <t>PANTALLA VIOS LED 32 PULG</t>
  </si>
  <si>
    <t>521-151-02-0003</t>
  </si>
  <si>
    <t>CAMARA DIGITAL FOTOGRAFICA SONY DSC-W800 20.1 MP ZOOM 5X VIDEO HD</t>
  </si>
  <si>
    <t>521-151-01-0005</t>
  </si>
  <si>
    <t>PANTALLA DE 49", MARCA: LG, MODELO : 43UH6100 TV BASICO 49" LGTV0073</t>
  </si>
  <si>
    <t>521-315-04-0001</t>
  </si>
  <si>
    <t>2 TROMPETA RECTANGULAR DE ALUMNINI C/UNIDAD, 2 AMP. 40W RMS REP SD/USB 2 ENTRADAS MIC Y</t>
  </si>
  <si>
    <t>521-121-03-0006</t>
  </si>
  <si>
    <t>KIT BUEN FIN T6 1</t>
  </si>
  <si>
    <t>TOTAL MOBILIARIO Y EQUIPO EDUCACIONAL Y RECREATIVO:</t>
  </si>
  <si>
    <t>541-45-03-0016</t>
  </si>
  <si>
    <t>CAMIONETA F-250 CUSTOM</t>
  </si>
  <si>
    <t>541-26-03-0017</t>
  </si>
  <si>
    <t>CAMIONETA F-250 PICK-UP</t>
  </si>
  <si>
    <t>541-44-03-0007</t>
  </si>
  <si>
    <t>CAMIONETA RANGER 4x2 CAB.REG.</t>
  </si>
  <si>
    <t>541-49-03-0001</t>
  </si>
  <si>
    <t>CAMIONETA FORD RANGER 4x2 CAB.REGULAR</t>
  </si>
  <si>
    <t>541-47-04-0007</t>
  </si>
  <si>
    <t>CAMION F-350 RGG.CHAS.CAB.</t>
  </si>
  <si>
    <t>541-11-03-0021</t>
  </si>
  <si>
    <t>541-15-03-0022</t>
  </si>
  <si>
    <t>CAMIONETA RANGER 4x2 CAB.REGULAR</t>
  </si>
  <si>
    <t>541-02-03-0020</t>
  </si>
  <si>
    <t>CHASIS LARGO STD.2.4 LLANTA 185 R14 CAJA ESTACAS, ESTEREO</t>
  </si>
  <si>
    <t>541-52-03-0002</t>
  </si>
  <si>
    <t>JWC RANGER XL CAJA LARGA 14TM</t>
  </si>
  <si>
    <t>541-56-02-0001</t>
  </si>
  <si>
    <t xml:space="preserve">K6B F/350 CHAS.CAB.REGULAR XL </t>
  </si>
  <si>
    <t>541-54-03-0009</t>
  </si>
  <si>
    <t>541-51-03-0003</t>
  </si>
  <si>
    <t>541-21-03-0015</t>
  </si>
  <si>
    <t>UNIDAD ESTACAS LARGO</t>
  </si>
  <si>
    <t>541-58-02-0004</t>
  </si>
  <si>
    <t>SEDAN 4 PUERTAS TIPO STRATUS "SE"</t>
  </si>
  <si>
    <t>541-63-03-0018</t>
  </si>
  <si>
    <t>CHASIS LARGO ESTANDAR ESTACAS CLAVE VEHICULAR 1040403</t>
  </si>
  <si>
    <t>549-13-01-0021</t>
  </si>
  <si>
    <t>MOTOCICLETA AX100 K2</t>
  </si>
  <si>
    <t>541-61-04-0002</t>
  </si>
  <si>
    <t>CAMION JWC RANGER XL CABINA REGULAR</t>
  </si>
  <si>
    <t>541-71-03-0027</t>
  </si>
  <si>
    <t>JWC RANGER XL REG.CAD</t>
  </si>
  <si>
    <t>541-57-02-0002</t>
  </si>
  <si>
    <t>NEON SE AUTOMATICO, TIPO SEDAN 4PUERTAS</t>
  </si>
  <si>
    <t>541-69-03-0014</t>
  </si>
  <si>
    <t>541-66-03-0023</t>
  </si>
  <si>
    <t>541-72-04-0001</t>
  </si>
  <si>
    <t>CAMION J7D F-150 XL HERITAGE</t>
  </si>
  <si>
    <t>549-17-01-0002</t>
  </si>
  <si>
    <t xml:space="preserve">MOTOCICLETA </t>
  </si>
  <si>
    <t>541-59-02-0003</t>
  </si>
  <si>
    <t xml:space="preserve">KA MOTOR 1.6 CLIMA, RADIO AM/FM,CD, TRANSMICION 5 VELOCIDADES </t>
  </si>
  <si>
    <t>541-79-04-0009</t>
  </si>
  <si>
    <t>CAMION K6B F-350 CHAS. CAB. REG XL</t>
  </si>
  <si>
    <t>541-80-03-0008</t>
  </si>
  <si>
    <t>J8EF-250 XL MID TA</t>
  </si>
  <si>
    <t>541-78-04-0010</t>
  </si>
  <si>
    <t>CAMION KGB F -350 CHAS. CAB. REGULAR XL</t>
  </si>
  <si>
    <t>541-76-04-0014</t>
  </si>
  <si>
    <t>CAMION KGB F-350 CHAS. CAB. REGULAR XL0</t>
  </si>
  <si>
    <t>541-75-04-0011</t>
  </si>
  <si>
    <t xml:space="preserve">CAMION K6B F-350 CHAS.CAB. REGULAR XL </t>
  </si>
  <si>
    <t>541-86-03-0024</t>
  </si>
  <si>
    <t xml:space="preserve">RANGER XL RGL. CAB. </t>
  </si>
  <si>
    <t>549-21-01-0001</t>
  </si>
  <si>
    <t>MOTOCICLETA</t>
  </si>
  <si>
    <t>549-22-01-0016</t>
  </si>
  <si>
    <t>541-82-04-0003</t>
  </si>
  <si>
    <t>F-350 CHAS. CAB. REGULAR XL</t>
  </si>
  <si>
    <t>541-83-04-0004</t>
  </si>
  <si>
    <t>541-84-04-0005</t>
  </si>
  <si>
    <t>549-23-01-0011</t>
  </si>
  <si>
    <t>541-89-04-0012</t>
  </si>
  <si>
    <t>CAMION JWC RANGER</t>
  </si>
  <si>
    <t>541-87-04-0006</t>
  </si>
  <si>
    <t>CAMION K6B F-350 CHAS. CAB. REGULAR XL</t>
  </si>
  <si>
    <t>541-90-04-0013</t>
  </si>
  <si>
    <t>541-91-03-0026</t>
  </si>
  <si>
    <t>CAMIONETA RANGER JWD CAB REG.</t>
  </si>
  <si>
    <t>549-25-01-0017</t>
  </si>
  <si>
    <t xml:space="preserve">MOTOCICLETA EN125HUL3 </t>
  </si>
  <si>
    <t>541-92-03-0011</t>
  </si>
  <si>
    <t>(ANTICIPO) 1 UNIDAD NP300 DOBLE CABINA TIPICA T/M D/H VER. ESP</t>
  </si>
  <si>
    <t>541-92-03-0012</t>
  </si>
  <si>
    <t>50% RESTANTE UNIDAD NP3000 DOBLE CABINA TIPICA T/M D/H VER. ESP</t>
  </si>
  <si>
    <t>541-95-03-0019</t>
  </si>
  <si>
    <t>CAMIONETA NP300 DOBLE CABINA TIPICA T/M D/H VER. ESP. N° DE MOTOR: KA24735952A. N°DE SERIE: 3N6DD23T5EK090251. CLAVE VEH: 1041531</t>
  </si>
  <si>
    <t>541-136-03-0005</t>
  </si>
  <si>
    <t>VEHICULO NUEVO UNITARIO N° DE SERIE, 8A1FC1J54FL118978 MARCA RENAULT MODELO KANGOO EXPRESS INCLUYE CARROZADO PARA OPERACIÓN DEL EQUIPO PARA DIAGNOSTICO DE TUBERIAS</t>
  </si>
  <si>
    <t>541-136-03-0006</t>
  </si>
  <si>
    <t>549-28-01-0018</t>
  </si>
  <si>
    <t>MOTOCICLETA EN 125HUL5</t>
  </si>
  <si>
    <t>549-27-01-0019</t>
  </si>
  <si>
    <t>549-29-01-0012</t>
  </si>
  <si>
    <t xml:space="preserve">MOTOCICLETA EN 125 HUZL5 NUEVA </t>
  </si>
  <si>
    <t>541-314-01-0020</t>
  </si>
  <si>
    <t xml:space="preserve">BICICLETA 26 NHL MTB DESP LL/BIC 18 V COLORES </t>
  </si>
  <si>
    <t>549-36-01-0023</t>
  </si>
  <si>
    <t xml:space="preserve">MOTOCICLETA EN 125 HUZL6 NUEVA </t>
  </si>
  <si>
    <t>549-30-01-0003</t>
  </si>
  <si>
    <t>MOTOCICLETA SCOOTER AN 125HKL6 NUEVA</t>
  </si>
  <si>
    <t>549-31-01-0004</t>
  </si>
  <si>
    <t>549-32-01-0005</t>
  </si>
  <si>
    <t>549-33-01-0006</t>
  </si>
  <si>
    <t>549-34-01-0007</t>
  </si>
  <si>
    <t>549-35-01-0008</t>
  </si>
  <si>
    <t>549-37-01-0024</t>
  </si>
  <si>
    <t>MOTOCICLETA GE110DDAL7 (HAYATE) NUEVA PEDIMENTO ADANUAL: 3451-7000355 FECHA Y LUGAR 04/01/17 160 MZA COLIMA. MOTOR: AEA1-108817, SERIE: MB8NE44A3H8100750 CAPACIDAD 4 TIEMPOS 1 CILINDRO, 113 CC LINEA: URBANA COLOR:AZUL MARCA: SUSUKI AÑO 2017</t>
  </si>
  <si>
    <t>549-38-01-0025</t>
  </si>
  <si>
    <t>MOTOCICLETA GE110DDAL7 (HAYATE) NUEVA PEDIMENTO ADANUAL: 3451-7000355 FECHA Y LUGAR 04/01/17 160 MZA COLIMA. MOTOR:AEA1-109166, SERIE: MB8NE44A7H8100878, CAPACIDAD 4 TIEMPOS, 1 CILINDRO, 113 CC, LINEA:URBANA, COLOR:AZUL, MARCA: SUSUKI, AÑO:2017</t>
  </si>
  <si>
    <t>549-39-01-0026</t>
  </si>
  <si>
    <t>MOTOCICLETA YAMAHA YBR125C EXPRESS MOTOR: JYM154FMI16018402 CUADRO :LBPKE1245H0097909 PEDIMENTO : 3371-6000554</t>
  </si>
  <si>
    <t>549-40-01-0027</t>
  </si>
  <si>
    <t>MOTOCICLETA YAMAHA YBR125C EXPRESS MOTOR: JYM154FMI16018328 CUADRO :LBPKE124H097913 PEDIMENTO : 3371-6000554</t>
  </si>
  <si>
    <t>549-531-05-0001</t>
  </si>
  <si>
    <t xml:space="preserve">TANQUE REMOLQUE P/TRANSPORTAR AGUA SOBRE CHASIS DE VIGA TIPO 2U2 CON UNA CAPACIDAD DE 4000 LTS ACABADO PINTURA ANTICORROSIVA SOBRE EJE DE DOS LLANTAS </t>
  </si>
  <si>
    <t>541-137-03-0028</t>
  </si>
  <si>
    <t xml:space="preserve">NP300 ESTACAS TM DH AC 6 VEL  PAQ.SEQ </t>
  </si>
  <si>
    <t>541-138-03-0029</t>
  </si>
  <si>
    <t>541-126-02-0005</t>
  </si>
  <si>
    <t>MARCA  NISSAN  TIPO TSURU GSI TM PE 15</t>
  </si>
  <si>
    <t>541-127-02-0006</t>
  </si>
  <si>
    <t>MARCA 2015 TIPO TSURU GSI TM PE 15</t>
  </si>
  <si>
    <t>541-112-03-0030</t>
  </si>
  <si>
    <t xml:space="preserve">NISSAN TIPO CH CAB T/M DH VERSION ESP 15 </t>
  </si>
  <si>
    <t>541-111-03-0031</t>
  </si>
  <si>
    <t>541-115-03-0032</t>
  </si>
  <si>
    <t>NISSAN TIPO CH CAB TM DH V.  ESP. PU 14</t>
  </si>
  <si>
    <t>541-114-03-0033</t>
  </si>
  <si>
    <t>541-113-03-0034</t>
  </si>
  <si>
    <t>541-125-03-0035</t>
  </si>
  <si>
    <t>NISSAN TIPO PICK UP T/M  VERSION ESP PU</t>
  </si>
  <si>
    <t>541-128-02-0007</t>
  </si>
  <si>
    <t>541-129-02-0008</t>
  </si>
  <si>
    <t>TOTAL EQUIPO DE TRANSPORTE:</t>
  </si>
  <si>
    <t>563-254-07-0002</t>
  </si>
  <si>
    <t>RETROEXCAVADORA EQUIPADA CON MOTOR CASE MODELO 4-399</t>
  </si>
  <si>
    <t>563-251-02-0002</t>
  </si>
  <si>
    <t>COMPRESOR</t>
  </si>
  <si>
    <t>563-251-01-0015</t>
  </si>
  <si>
    <t>BOMBA SUMERGIBLOE PARA LODOS</t>
  </si>
  <si>
    <t>563-241-16-0001</t>
  </si>
  <si>
    <t>FABRICACION DE CONTENEDOR P/BASURA A BASE DE ESTRUCTURA DE PTR QUE INCLUYE CUBRIR PLATAFORMA CON LAMINA ANTIDERRAPANTE, REDILAS LATERALES DE PTR DE 1 1/4" Y CUBIERTAS CON LAMINA LISA A 1.20 MTS DE ALTURA TOTAL</t>
  </si>
  <si>
    <t>563-231-15-0001</t>
  </si>
  <si>
    <t>EQUIPO DE INSPECCION DIGITAL ULTRASONICA</t>
  </si>
  <si>
    <t>563-231-19-0001</t>
  </si>
  <si>
    <t>*PRENSA HIDRAULICA DE 35 TONELADAS DE CAPACIDAD 108 X 85 X 182 CMS</t>
  </si>
  <si>
    <t>563-254-20-0001</t>
  </si>
  <si>
    <t>*RODILLO COMPACTADOR ACCIONADO POR MOTOR A GASOLINA MCA. BRIGGSSTRATON DE 5 HP MODELO L33432 TIPO 103681 SERIE 99L058Y8</t>
  </si>
  <si>
    <t>563-241-10-0001</t>
  </si>
  <si>
    <t>CAMION GRUA 1988 MOTOR FORD 7.8DIESEL  TRANSMICION DE 10 VEL DE 14500 LBS; 3 SECCIONES ALCANCE DE 47PIES, DOS PATINES, PLATAFORMA DE 15 PIES</t>
  </si>
  <si>
    <t>563-241-01-0017</t>
  </si>
  <si>
    <t>BOMBA PARA SOLIDO HIDRAULICA SERVICIO PESADO DE 4" DE DIAMETRO</t>
  </si>
  <si>
    <t>563-531-02-0004</t>
  </si>
  <si>
    <t xml:space="preserve">COMPRESOR 5HP, 125LB </t>
  </si>
  <si>
    <t>563-241-02-0001</t>
  </si>
  <si>
    <t>COMPRESOR DE 2HP CON TANQUE DE 108LTS CON CAPACIDAD DE ALIMENTACION DE 110VOLTS</t>
  </si>
  <si>
    <t>563-313-35-0001</t>
  </si>
  <si>
    <t xml:space="preserve">ROTAMETRO LTS/MIN 10LBS PARA BANCO DE PRUEBAS TIPO INDIANAPOLIS </t>
  </si>
  <si>
    <t>563-265-05-0001</t>
  </si>
  <si>
    <t>CAMION HIDRONEUMATICO PARA LIMPIEZA Y DEZASOLBE DE DRENAJES CON COMPRESOR DE DOS ETAPAS MONTADO EN CHACIS MODELO 2003 MARCA FREIGHTLINER</t>
  </si>
  <si>
    <t>563-313-15-0008</t>
  </si>
  <si>
    <t>*EQUIPO PARA DETECCION DE FUGAS SUPERFICIAL Y DE CONTACTO (INCLUYE MODULO DE CONTROL, AUDIFONOS CABLE DE CONEXIÓN, CORREA, MICROFONO DE PISO CON MANIJA DE SUJECCION, SONIDO MANUAL, JUEGO DE 3 VARILLAS</t>
  </si>
  <si>
    <t>563-251-07-0001</t>
  </si>
  <si>
    <t>RETROEXCAVADORA CON MARTILLO HIDRAULICO MCA KEN</t>
  </si>
  <si>
    <t>563-251-06-0001</t>
  </si>
  <si>
    <t>*CAMION VOLTEO7-8 MTS MOTOR CUMINS DIESEL 210 HP (CAPACIDAD EJE 8,000 A 10,000 LBS)</t>
  </si>
  <si>
    <t>563-231-01-0001</t>
  </si>
  <si>
    <t>BOMBA PARA LODOS CON MOTOR DE 1HP;230V</t>
  </si>
  <si>
    <t>563-231-01-0002</t>
  </si>
  <si>
    <t>563-241-21-0001</t>
  </si>
  <si>
    <t>SUMINISTRO DE SONDA ELECTRICA 250MTS CON SENSOR EMPLOMADO</t>
  </si>
  <si>
    <t>563-241-28-0001</t>
  </si>
  <si>
    <t>TORNO PARA TUBERIA DE FIBROCEMENTO CON SISTEMA ELECTRICO Y CORTADOR DE TUBERIA DE 36" DE DIAMETRO MAXIMO</t>
  </si>
  <si>
    <t>563-313-02-0003</t>
  </si>
  <si>
    <t>COMPRESOR PORTATIL INCLUYE CHASIS REMOLCABLE, CASETA ATENUADORA DE RUIDOS DOS ROMPEDORAS NEUMATICAS MODELO MX90 (MNA2814, MNA2815) DOS JUEGOS DE MANGUERAS CON COPLES TIPO GARRAS N.P.300POR5/15 DOS LUBRICANTES DE LINEA 16LUB16 N.P.35364322 DOS PULSETAS TIPO LUPIZ 1 1/4" POR 6" POR 18" N.P.50055698</t>
  </si>
  <si>
    <t>563-251-41-0001</t>
  </si>
  <si>
    <t>UNIDAD MOVIL DE POLVO QUIMICO SECO TIPO ABC PRESION CONTENIDA CAP70KG C/MANGUERA DE 5MTS</t>
  </si>
  <si>
    <t>563-231-40-0001</t>
  </si>
  <si>
    <t>CARRUCHA DE 3 TON.</t>
  </si>
  <si>
    <t>563-231-01-0003</t>
  </si>
  <si>
    <t>*ARRANCADOR INTELIGENTE P/ ALTERNAR Y SIM. 2 BOMBAS DE 15 HP 440V CON EQUIPO S7200XP</t>
  </si>
  <si>
    <t>563-231-15-0002</t>
  </si>
  <si>
    <t>*SENSOR DE NIVEL DE ULTRASONIDO CON HERRAJE DE MONTAJE EN ACERO INOXIDABLE</t>
  </si>
  <si>
    <t>563-231-18-0001</t>
  </si>
  <si>
    <t>*EQUIPO HIDRONEUMATICO DUPLEX P/15 LPS Y 1 CDT DE 64 MTS MONTADO EN BASE METALICA SUCCION Y DESCARGA DE 4"</t>
  </si>
  <si>
    <t>563-231-01-0004</t>
  </si>
  <si>
    <t>*TABLERO DE CONTROL P/ 2 BOMBAS DE 20 HP CON UNA PARA ALTERNAR Y SIMULTANEAR DE VELOCIDAD VARIABLE Y PRESION CONSTANTE 230 VOLTS 3 PASES</t>
  </si>
  <si>
    <t>563-254-07-0003</t>
  </si>
  <si>
    <t>RETROEXCAVADORA USADA</t>
  </si>
  <si>
    <t>563-254-26-0001</t>
  </si>
  <si>
    <t>KIT P/MARTILLO P/RETROEXCAVADORA</t>
  </si>
  <si>
    <t>563-231-01-0005</t>
  </si>
  <si>
    <t>*ARRANCADOR INTELIGENTE P/ALTERNAR Y SIM. 2 BOMBAS DE 20 HP 440 V CON EQUIPO S7200XP</t>
  </si>
  <si>
    <t>563-231-15-0003</t>
  </si>
  <si>
    <t>563-231-01-0006</t>
  </si>
  <si>
    <t>*ARRANCADOR INTELIGENTE P/ALTERNAR Y SIM. 2 BOMBAS DE 5 HP 440 V CON EQUIPO S720224HP</t>
  </si>
  <si>
    <t>563-231-15-0004</t>
  </si>
  <si>
    <t>563-243-36-0001</t>
  </si>
  <si>
    <t>*INYECTOR DE PVC DE 2" PARA CLORADOR DE V2000 CON CAP. DE 2000 LBS</t>
  </si>
  <si>
    <t>563-241-31-0001</t>
  </si>
  <si>
    <t xml:space="preserve">VALVULA DE MARIPOSA CUERPO </t>
  </si>
  <si>
    <t>563-254-25-0001</t>
  </si>
  <si>
    <t>UNIDAD COMBINADA DE ALTA PRESION Y ALTA VACIO, PARA LA LIM PIEZA DE DRENAJES Y ALCANTARILLAS, DE 10 YARDAS CUBICAS DE CAPACIDAD, CON BOMBA DE VACIO, CON COMPRESOR CENTRIFUGO DE 2 TURBINAS, MONTADA EN CHASIS CABINA AÑO 2007 MARCA STERLING MODELO L7501</t>
  </si>
  <si>
    <t>563-254-17-0001</t>
  </si>
  <si>
    <t>MARTILLO HIDRAULICO</t>
  </si>
  <si>
    <t>563-251-22-0002</t>
  </si>
  <si>
    <t>GENERADOR ELECTRICO 3000WIF 110/220B</t>
  </si>
  <si>
    <t>563-254-13-0002</t>
  </si>
  <si>
    <t xml:space="preserve">BAILARINA  MOTOR 4 TIEMPOS </t>
  </si>
  <si>
    <t>563-261-39-0001</t>
  </si>
  <si>
    <t>MOSTRADOR DE CAMA DE LODO (TUBO TESTIGO)  COMPUESTO POR CUATRO PIEZAS ACOPLABLES DE 1.5 M CADA UNA CONSTRUIDO DE RESINA ESPECIAL</t>
  </si>
  <si>
    <t>563-231-01-0007</t>
  </si>
  <si>
    <t>*BOMBA CENTRIFUGA ALTA PRESION 3500 RPM 220 V</t>
  </si>
  <si>
    <t>563-243-29-0001</t>
  </si>
  <si>
    <t>JUEGOS DE VALVULAS AUTOMATICAS SWITCHOVER CAPACIDAD 3000 LIBRAS PARA EL CAMBIO AUT.EN CONTENEDOR DE GAS A 907 (2 METALICAS,1PVC)</t>
  </si>
  <si>
    <t>563-243-01-0013</t>
  </si>
  <si>
    <t>BOMBA DE AYUDA TIPO HORIZONTAL MOTOR HP 10</t>
  </si>
  <si>
    <t>563-243-01-0014</t>
  </si>
  <si>
    <t>563-251-23-0002</t>
  </si>
  <si>
    <t>UNIDAD DE POTENCIA HIDRAULICA CON PLANTA DE LUZ DE 1OOO W.Y TOMA ELECTRICA DE 12 V.CORRIENTE ELCTRICA</t>
  </si>
  <si>
    <t>563-231-08-0001</t>
  </si>
  <si>
    <t>MOTOR SUMERGIBLE DE 15HP 3 FASES,230 V,60HZ.</t>
  </si>
  <si>
    <t>563-241-01-0011</t>
  </si>
  <si>
    <t>MOTOBOMBA CON MOTOR 18HP.</t>
  </si>
  <si>
    <t>563-261-15-0005</t>
  </si>
  <si>
    <t>SENSOR DE NIVEL ULTRASONICO P/TRANSMISOR, INCLUYE INSTALACION Y CALIBRACION</t>
  </si>
  <si>
    <t>563-261-15-0006</t>
  </si>
  <si>
    <t>563-261-15-0007</t>
  </si>
  <si>
    <t>563-253-03-0005</t>
  </si>
  <si>
    <t>DESBROZADORA C/ARNES DE SOPORTE E HILO Y CUCHILLA</t>
  </si>
  <si>
    <t>563-231-37-0001</t>
  </si>
  <si>
    <t>SUMINISTRO E INSTALACION DE BANCO DE CAPACITORESP/LOS SERV.DE REBOMBEO LA NORMAL</t>
  </si>
  <si>
    <t>563-231-01-0008</t>
  </si>
  <si>
    <t>BOMBA SUMERGIBLE 500-5C/MOTOR FRANKLIN 50HP460VTRIFASICO</t>
  </si>
  <si>
    <t>563-231-08-0002</t>
  </si>
  <si>
    <t>CAJA DE CONTROL P/MOTOR SUMERGIBLE DE 5 HP 230 MONOFASICO</t>
  </si>
  <si>
    <t>563-231-37-0002</t>
  </si>
  <si>
    <t>30%DE ANTICIPO DE WSMNINISTRO E INSTALACIONDE 2 BANCOS CAPACTORES FIJOS</t>
  </si>
  <si>
    <t>563-231-01-0009</t>
  </si>
  <si>
    <t>CONTROL DUPLEX P/ALTERNAR 2 BOMBAS D 7.5 HP230V TRIFASICO</t>
  </si>
  <si>
    <t>563-231-01-0010</t>
  </si>
  <si>
    <t xml:space="preserve">SUMNISTRO DE BOMBA </t>
  </si>
  <si>
    <t>563-531-03-0013</t>
  </si>
  <si>
    <t>563-251-13-0001</t>
  </si>
  <si>
    <t>BAILARINA WACKER 4I BS60</t>
  </si>
  <si>
    <t>563-253-12-0001</t>
  </si>
  <si>
    <t>PLACA VIBRATORIA MARCA CIPSA CON MOTOR HONDA GASOLINA DE CUATRO TIEMPOS 8 HP</t>
  </si>
  <si>
    <t>563-251-11-0001</t>
  </si>
  <si>
    <t>APISONADOR MCA MIKA SA M ROBIN EH12D</t>
  </si>
  <si>
    <t>563-251-11-0002</t>
  </si>
  <si>
    <t>563-261-03-0011</t>
  </si>
  <si>
    <t>DESBROZADORA OLEO MAC 753T CON TRAIME Y CUCHILLA DE 3</t>
  </si>
  <si>
    <t>563-251-11-0003</t>
  </si>
  <si>
    <t xml:space="preserve">SUMINISTRO APISONADORA MIKASA MOTOR 3.2 HP4 MODELO MT74FAF </t>
  </si>
  <si>
    <t>563-251-11-0004</t>
  </si>
  <si>
    <t>563-253-11-0005</t>
  </si>
  <si>
    <t>563-253-11-0006</t>
  </si>
  <si>
    <t>563-254-11-0007</t>
  </si>
  <si>
    <t>563-254-11-0008</t>
  </si>
  <si>
    <t>563-254-11-0009</t>
  </si>
  <si>
    <t>563-254-11-0010</t>
  </si>
  <si>
    <t>563-254-09-0001</t>
  </si>
  <si>
    <t>SUMINISTRO CORTADORA A GASOLINA MOTOR HONDA 13 HP PESO 120-140 KG PARA DISCO DE 18" MODELO CCT12-LEH13-18</t>
  </si>
  <si>
    <t>563-253-12-0002</t>
  </si>
  <si>
    <t>SUMINISTRO PLACA VIBRADORA CIPSA MODELO CM13H8</t>
  </si>
  <si>
    <t>563-253-12-0003</t>
  </si>
  <si>
    <t>563-253-12-0004</t>
  </si>
  <si>
    <t>563-253-12-0005</t>
  </si>
  <si>
    <t>563-241-22-0001</t>
  </si>
  <si>
    <t>SUMINISTRO GENERADOR 7500 W VOLTAJE 120/240 MOTRO 14 HP KOOLER MODELO PAPP075E-2001</t>
  </si>
  <si>
    <t>563-251-22-0003</t>
  </si>
  <si>
    <t>563-241-14-0001</t>
  </si>
  <si>
    <t>SUMINISTRO MOTOSIERRA TRUPPER 51CC MODELO : MOT4520</t>
  </si>
  <si>
    <t>563-251-14-0002</t>
  </si>
  <si>
    <t>563-241-23-0001</t>
  </si>
  <si>
    <t>SUMINISTRO UNIDAD DE POTENCIA HIDRAULICA MARCA STANLEY MODELO : GT18B02</t>
  </si>
  <si>
    <t>563-254-23-0003</t>
  </si>
  <si>
    <t>563-241-24-0001.</t>
  </si>
  <si>
    <t>SUMINISTRO JUEGO DE MANGUERAS HIDRAULICAS DE 12 M DE LONGITUD CON COMPLES RAPIDOS HEMBRA Y MACHO</t>
  </si>
  <si>
    <t>563-254-24-0002</t>
  </si>
  <si>
    <t>563-241-01-0012</t>
  </si>
  <si>
    <t>SUMINISTRO BOMBA SUMERGIBLE MARCA ESTANLEY MODELO: SM2053101</t>
  </si>
  <si>
    <t>563-254-01-0016</t>
  </si>
  <si>
    <t>564-315-04-0020</t>
  </si>
  <si>
    <t xml:space="preserve">EQUIPO DE AIRE ACONDICIONADO PRIME 3 T. TIPO MINISPLIT </t>
  </si>
  <si>
    <t>564-301-04-0021</t>
  </si>
  <si>
    <t>PAQUETE DE SERVICIO DE REMPLAZO DE EQUIPO DE AIRE ACONDICIONADO DE 2.2 TONELADAS, INCLUYE: INSTALACION ESPECIAL TIPO CENTRAL REPARACION DE DUCTERIAS EXISTENTE DE IYECCION Y DE RETORNO, MATERIALES COSUMIBLES, MATERIAL ELECTRICO Y MANO DE OBRA EQUIPO DE AIRE Y TERMOSTATO</t>
  </si>
  <si>
    <t>564-241-04-0011</t>
  </si>
  <si>
    <t>SUMINISTRO E INTALACION DE EQUIPO DE AIRE ACONDICIONADO TIPO MINISPLIT DE DOS TONELADAS MARCA PRIME PARA OPERARSE EN 220 V.</t>
  </si>
  <si>
    <t>564-261-04-0005</t>
  </si>
  <si>
    <t>SUMINISTRO E INSTALACION DE EQUIPO DE AIRE ACONDICIONADO MINISPLIT</t>
  </si>
  <si>
    <t>564-241-04-0012</t>
  </si>
  <si>
    <t>EQUIPO PRIME DE 1 TON 220 VOLTS FRIO CALOR SERIE EVAP L2011-32-ID-041270</t>
  </si>
  <si>
    <t>564-241-04-0013</t>
  </si>
  <si>
    <t>564-243-04-0015</t>
  </si>
  <si>
    <t>564-241-04-0014</t>
  </si>
  <si>
    <t>EQUIPO PRIME DE 2 TON 220 VOLTS FRIO CALOR SERIE EVAP L-2015-24-ID-03-0111</t>
  </si>
  <si>
    <t>564-151-04-0042</t>
  </si>
  <si>
    <t>SUMINISTRO EQUIPO DE AIRE ACONDICIONADO TIPO HIGH WALL SOLO FRIO DE 1 TR MARCA TRANE MODELO CONDENSADOR: 2TTK0512G1L00DA</t>
  </si>
  <si>
    <t>564-201-04-0006</t>
  </si>
  <si>
    <t>SUMINISTRO DE EQUIPO DE AIRE ACONDICIONADO DE 1.0 TR TIPO MINISPLIT HIGH WALL, SOLO FRIO MODELO DE CONDENSADOR: 2TTK0512G1P00CA/3A62030005074 MODELO DE MANEJADORA: 2MCW0512G1000CA/3A61940001446 DE 10 SEER MARCA TRANE</t>
  </si>
  <si>
    <t>564-211-04-0009</t>
  </si>
  <si>
    <t>SUMINISTRO E INSTALACION DE MINI SPLIT DE 1 TONELADA CONDENSADOR: 2TTK0512G1L00DA-3B39440006239 MANEJADORA: 2MCW0512G1000DA-3B79740000956</t>
  </si>
  <si>
    <t>564-211-04-0010</t>
  </si>
  <si>
    <t>SUMINISTRO E INSTALACION DE MINI SPLIT DE 2 TONELADAS CONDENSADOR 2TTK0524G1L00CA- 3A79440005174 MANEJADORA: 2MCW0524G1000CA- 3B14040002406</t>
  </si>
  <si>
    <t>564-301-04-0022</t>
  </si>
  <si>
    <t>SUMINISTRO DE AIRE ACONDICIONADO SOLO FRIO TIPO PAQUETE TRANE MOD. TSH180F3R0A030000000000000000000000 SERIE 134510154D CON CAPACIDD DE 15 TR 208-230V/60HZ/3PH</t>
  </si>
  <si>
    <t>564-511-04-0030</t>
  </si>
  <si>
    <t>SUMINISTRO DE EQUIPO DE AIRE ACONDICIONADO DE 1.0 TR TIPO MINISPLIT HIGH WALL, SOLO FRIO MODELO DE CONDENSADOR: 2TTK0512G1P00CA/3A62040001648 MODELO DE MANEJADORA: 2MCW0512G1000CA/3A61940001451 DE 10 SEER MARCA TRANE</t>
  </si>
  <si>
    <t>564-521-04-0032</t>
  </si>
  <si>
    <t>SUMINISTRO DE EQUIPO DE AIRE ACONDICIONADO DE 1.0 TR TIPO MINISPLIT HIGH WALL, SOLO FRIO MODELO DE CONDENSADOR: 2TTK0512G1L00DA/3B39440003338 MODELO DE MANEJADORA: 2MCW0512G1000DA/3B7974000021 DE 10 SEER MARCA TRANE</t>
  </si>
  <si>
    <t>564-521-04-0033</t>
  </si>
  <si>
    <t>SUMINISTRO DE AIRE ACONDICIONADO 2 TON MINI SPLIT HIGH WALL SOLO FRIO MARCA TRANE, REQUERIMIENTO 1514, CONDENSADOR: 2TTK0524G1L00CA-3A79440006064 MANEJADORA 2MWW0524G1000CA-3B14040002893</t>
  </si>
  <si>
    <t>564-143-04-0040</t>
  </si>
  <si>
    <t>SUMINISTRO DE EQUIPO DE AIRE ACONDICIONADO DE 1.0 TR TIPO MINISPLIT HIGH WALL, SOLO FRIO MODELO DE CONDENSADOR: 2TTK0512G1P00CA/3A62030005169, 3A62030001552 MODELO DE MANEJADORA: 2MCW0512G1000CA/3A61940001440, 3A61940001452 DE 10 SEER MARCA TRANE</t>
  </si>
  <si>
    <t>564-151-04-0007</t>
  </si>
  <si>
    <t>564-631-04-0039</t>
  </si>
  <si>
    <t>EQUIPO DE AIRE ACONDICIONADO 2 TR TIPO HIGH WALL HEAT PUMP MARCA TRANE, MODELO: 2TWK0524G1L00CA 4D02740002009, 1892,1902, 2MWW0524G1000CA</t>
  </si>
  <si>
    <t>564-501-04-0045</t>
  </si>
  <si>
    <t>EQUIPO DE AIRE ACONDICIONADO TIPO HIGH WALL HEAT PUMP DE 1TR MARCA TRANE, MODELO CONDENSADOR 2TWK0512G1P00CA 4E00930004019</t>
  </si>
  <si>
    <t>564-151-04-0043</t>
  </si>
  <si>
    <t>SUMINISTRO DE EQUIPO DE AIRE ACONDICIONADO DE 2.0 TR HIGH WALL HEAT PUMP 10 SEER MODELO, CONDENSADOR 2TWK0524G1L00CA 4D02740001891, 1901 MARCA TRANE</t>
  </si>
  <si>
    <t>564-243-04-0044</t>
  </si>
  <si>
    <t>SUMINISTRO DE EQUIPO DE AIRE ACONDICIONADO 1.5 TR TIPO HIGH WALL HEAT PUMP 10 SEER, MODELO CONDENSADOR: 2TWK0518G1L00DA 92640003198, 3421</t>
  </si>
  <si>
    <t>564-631-04-0041</t>
  </si>
  <si>
    <t>SUMINISTRO DE EQUIPO DE AIRE ACONDICIONADO DE 1.0 TR TIPO HIGH WALL HEAT PUMP 10 SEER MODELO CONDENSADOR 2TWK0512G1P00CA 4E00930004009 MARCA TRANE</t>
  </si>
  <si>
    <t>564-101-04-0001</t>
  </si>
  <si>
    <t>SUMINISTRO DE EQUIPO AIRE ACONDICIONADO TIPO HIGH WALL SOLO FRIO DE 2.5 T MARCA TRANE. MODELO CONDENSADOR 2TTK0530G1L00CA-3A58240000414</t>
  </si>
  <si>
    <t>564-602-04-0003</t>
  </si>
  <si>
    <t xml:space="preserve">EQUIPO DE 1 TONELADA 220 VOLTS FRIO CALOR </t>
  </si>
  <si>
    <t>564-602-04-0004</t>
  </si>
  <si>
    <t xml:space="preserve">EQUIPO DE 1.5 TONELADA 220 VOLTS FRIO CALOR </t>
  </si>
  <si>
    <t>564-531-04-0035</t>
  </si>
  <si>
    <t xml:space="preserve">EQUIPO MINISPLIT DE UNA TONELADA MARCA PRIME SOLO FRIO 220 VOLTS </t>
  </si>
  <si>
    <t>564-318-04-0023</t>
  </si>
  <si>
    <t>SUMINISTRO DE AIRE ACOND TIPO MINISPLIT DE 2 TON FRIO CALOR MARCA TRANE</t>
  </si>
  <si>
    <t>564-318-04-0024</t>
  </si>
  <si>
    <t>SUMINISTRO DE EQUIPO DE AIRE ACOND TIPO MINISPLIT DE 1 TON FRO CALOR MARCA TRANE</t>
  </si>
  <si>
    <t>564-318-04-0025</t>
  </si>
  <si>
    <t>564-202-04-0008</t>
  </si>
  <si>
    <t>SUMINISTRO EQ. AIRE ACONDICIONADO 2 TR MARCA AMERISTAR BY TRANE MODELO: CONDENSADOR 2A TK0524A1P00AA</t>
  </si>
  <si>
    <t>564-251-04-0016</t>
  </si>
  <si>
    <t>SUMINISTRO DE EQ. DE AIRE ACONDICIONADO DE 1 TON TIPO MINI SPLIT HIWALL HEAT PUMP MODELO CONDENSADOR 2TWK0512G1L00CA</t>
  </si>
  <si>
    <t>564-254-04-0018</t>
  </si>
  <si>
    <t>564-261-04-0019</t>
  </si>
  <si>
    <t>EQUIPO PRIME DE 3 TON 220 VOLTS FRIO CALOR MPRN362</t>
  </si>
  <si>
    <t>564-314-04-0026</t>
  </si>
  <si>
    <t>EQUIPO PRIME DE 1 TON 220 VOLTS FRIO CALOR MPRN122</t>
  </si>
  <si>
    <t>564-315-04-0027</t>
  </si>
  <si>
    <t>564-401-04-0028</t>
  </si>
  <si>
    <t>SPLIT WHIRLPOOL WA6265D 2 TON F/C INV</t>
  </si>
  <si>
    <t>564-502-04-0029</t>
  </si>
  <si>
    <t>564-511-04-0031</t>
  </si>
  <si>
    <t>564-531-04-0036</t>
  </si>
  <si>
    <t>EQUIPO MINISPLIT MARCA PRIME 1 TON 220 VOLTS FRIO CALOR</t>
  </si>
  <si>
    <t>564-401-04-0038</t>
  </si>
  <si>
    <t>SPLIT WHIRLPOOL WA6065D 1 TON 220V F/C</t>
  </si>
  <si>
    <t>564-253-04-0017</t>
  </si>
  <si>
    <t>MINISPLIT PRIME 1 TON 220 VOLTS FRIO CALOR</t>
  </si>
  <si>
    <t>564-521-04-0034</t>
  </si>
  <si>
    <t>564-531-04-0037</t>
  </si>
  <si>
    <t>564-315-04-0002</t>
  </si>
  <si>
    <t>PRI-CEPRN122-T SIST MS PRIME 12K HP SERIE EVAP E-2016-06-ID-02-355 SERIE COND E-2016-06-OD-02-937</t>
  </si>
  <si>
    <t>564-522-04-0046</t>
  </si>
  <si>
    <t>SIST. MS PRIME 18K HP EVAP. E-2016-14-ID-066-CON E-2016-14-OD-193</t>
  </si>
  <si>
    <t>564-241-04-0047</t>
  </si>
  <si>
    <t>SIST. MS PRIME 24K HP E-2016-02-ID-220, E-2016-02-OD-04-260</t>
  </si>
  <si>
    <t>564-313-59-0001</t>
  </si>
  <si>
    <t xml:space="preserve">MATWERIAL SUMINISTRO Y COLOCACION DE EQUIPO DE AIRE HUMEDO R38 110 V. EL SERVICIO.INCLUYE PREPARACION ELECTRICA Y PREPARACION HIDRAULICA, PRUEBAS Y PUESTA EN MARCHA </t>
  </si>
  <si>
    <t>564-501-04-0050</t>
  </si>
  <si>
    <t>MINISPLIT MIRAGE VLU1.5 TON 220 VOLTS FRIO CALOR</t>
  </si>
  <si>
    <t>564-520-04-0051</t>
  </si>
  <si>
    <t>SUMINISTRO DE CLIMAS DE 2 TON 220 VOLTS MARCA MIRAGE</t>
  </si>
  <si>
    <t>565-101-03-0003</t>
  </si>
  <si>
    <t xml:space="preserve">TELEFONO DIGITAL DE 8 TECLAS FLEXIBLES Y PANTALLA DE 1 LINEA LCD </t>
  </si>
  <si>
    <t>565-531-03-0005</t>
  </si>
  <si>
    <t>565-121-03-0004</t>
  </si>
  <si>
    <t>CENTRAL TELEFONICA PANASONIC DE 3 LINEAS 8 EXTENCIONES (EXPANDIBLE)</t>
  </si>
  <si>
    <t>565-213-01-0001</t>
  </si>
  <si>
    <t>EQUIPO PORTATIL,VHF,2 CANALES INCLUYE CLIP Y CARGADOR</t>
  </si>
  <si>
    <t>565-232-01-0002</t>
  </si>
  <si>
    <t>RADIO MOVIL,VHF,2 CANALES</t>
  </si>
  <si>
    <t>565-522-01-0014</t>
  </si>
  <si>
    <t>RADIO COMUNICACIÓN, ANTENA DE GANANCIA Y ACCESORIOS</t>
  </si>
  <si>
    <t>565-251-01-0010</t>
  </si>
  <si>
    <t>RADIO 146/174 MHZ 5C C/FLEET 8 CANALES</t>
  </si>
  <si>
    <t>565-243-01-0007</t>
  </si>
  <si>
    <t>RADIO EN VHF DE 50 W INCLUYE CARGADOR ESTÁNDAR DE ESCRITORIO</t>
  </si>
  <si>
    <t>565-243-01-0008</t>
  </si>
  <si>
    <t>565-251-01-0011</t>
  </si>
  <si>
    <t>RADIO EN VHF 50 WATTS</t>
  </si>
  <si>
    <t>565-241-01-0004</t>
  </si>
  <si>
    <t>RADIO MOVIL 15 CANALES</t>
  </si>
  <si>
    <t>565-101-02-0001</t>
  </si>
  <si>
    <t>APPLE IPHONE 45166B IMEL 013069009599127</t>
  </si>
  <si>
    <t>565-101-02-0002</t>
  </si>
  <si>
    <t>SAMSUNG GALAXY ACE</t>
  </si>
  <si>
    <t>565-612-03-0002</t>
  </si>
  <si>
    <t>TELEFONO INALAMBRICO CON DIADEMA PLANTRONIC. CT14</t>
  </si>
  <si>
    <t>565-151-04-0001</t>
  </si>
  <si>
    <t>TARJETA E-1 DE 30 CANALES DIGITALES , TARJETA PARA 8 EXTENCIONES UNILINEA</t>
  </si>
  <si>
    <t>565-121-03-0001</t>
  </si>
  <si>
    <t>TELEFONO MULTILINEA ANALOGO12 TECLAS FLEXIBLE</t>
  </si>
  <si>
    <t>565-241-01-0005</t>
  </si>
  <si>
    <t>EQUIPO DE RADIO PORTATIL MARCA KENWOOD MODELO TK2000K CON NUMERONDE SERIE: B4300341</t>
  </si>
  <si>
    <t>565-261-01-0012</t>
  </si>
  <si>
    <t>RADIOMOVIL EN VHF MARCA KENWOOD CON NUMEROS DE SERIE:B3400194, B3400195</t>
  </si>
  <si>
    <t>565-531-02-0005</t>
  </si>
  <si>
    <t>APPLE IPHONE 6 PLUS SPACE GRAY 16 GB CLA PO90 CVC</t>
  </si>
  <si>
    <t>565-312-02-0003</t>
  </si>
  <si>
    <t>MOTOROLA 3G XT1032 MOTO G 8GB NEGRO</t>
  </si>
  <si>
    <t>565-243-01-0009</t>
  </si>
  <si>
    <t>EQUIPO PORTATIL DE RADIOCOMUNICACION MARCA KENWOOD CON NUMERO DE SERIE B4C04244, B4C04245, B4C04246</t>
  </si>
  <si>
    <t>565-231-01-0003</t>
  </si>
  <si>
    <t>RADIO MOVIL COMPLETO EN LA BANDA DE BHF INCLUYE ANTENA RADIO MOVIL, CABLE DE ANTENA, CONECTOR DE ANTENA, CON NUMERO DE SERIA: B4800202</t>
  </si>
  <si>
    <t>565-241-01-0006</t>
  </si>
  <si>
    <t>RADIOMOVIL COMPLETO EN LA BANDA DE VHF</t>
  </si>
  <si>
    <t>565-261-01-0013</t>
  </si>
  <si>
    <t>RADIOMOVIL COMPLETO EN LA BANDA DE VHF SERIE B5700284</t>
  </si>
  <si>
    <t>565-522-01-0015</t>
  </si>
  <si>
    <t>RADIO BASE EN LA BANDA DE VHF QUE INCLUYE FUENTE DE PODER SERIE B5700285, SERIE FUENTE: 2015070147</t>
  </si>
  <si>
    <t>565-151-05-0001</t>
  </si>
  <si>
    <t>TELEFONOS INTELIGENTES PARA TOMAR LECTURAS, TELEFONO ALPS DE USO RUDO, CELULAR ALPS A8 ULTRA RESISTENTE MODELO ALPS A8 IP BANDA 2G 850/900/1800/1900 MHZ</t>
  </si>
  <si>
    <t>565-151-02-0004</t>
  </si>
  <si>
    <t xml:space="preserve">APPLE IPHONE 6S SPACE GRAY 16 GB </t>
  </si>
  <si>
    <t>565-531-02-0006</t>
  </si>
  <si>
    <t xml:space="preserve">APPLE IPHONE 6S PLUS SPACE GRAY 64 GB </t>
  </si>
  <si>
    <t>565-531-02-0007</t>
  </si>
  <si>
    <t>565-151-08-0001</t>
  </si>
  <si>
    <t>1 PZA. COD. ION6200 MEDIDOR DE PARAMETROS ELECTRICOS</t>
  </si>
  <si>
    <t>565-241-07-0001</t>
  </si>
  <si>
    <t xml:space="preserve">RADIO ANALOGICO 50 WATTS, VHS 136-174 MHZ, 16 CANALES SERIE. B6611014 </t>
  </si>
  <si>
    <t>565-241-06-0001</t>
  </si>
  <si>
    <t>FUENTE DE PODER 13.8 VCD, 12A, LINEA REGULADA SERIE: 2016040126</t>
  </si>
  <si>
    <t>565-151-09-0001</t>
  </si>
  <si>
    <t>CONMUTADOR ANALOGICO MULTILINEA PANASONIC TES824 (KX-TES824MX)</t>
  </si>
  <si>
    <t>TARJETA PANASONIC KX-TE82483,3 LINEA CO ANALOGS Y 8 EXTENSIONES HIBRIDAS</t>
  </si>
  <si>
    <t>565-151-03-0006</t>
  </si>
  <si>
    <t>TELEFONO MULTILINEA ANALOGO PANASONIC KXT7730, 12  TECLAS FLEXIBLES, CON IDENTIFICADOR DE LLAMADAS (KX-7730X)</t>
  </si>
  <si>
    <t>565-243-01-0016</t>
  </si>
  <si>
    <t>RADIO PARA VEHICULO UNIDAD N. 092 N/S B 6910410</t>
  </si>
  <si>
    <t>565-241-10-0001</t>
  </si>
  <si>
    <t>ANTENA PARA BASE/REPARTIDOR DE FIBRA DE VIDRIO PARA VHF DE 1 SECCION DE 5/8 DE ONDA MODELO 1487 MARCA TRAM BROWING</t>
  </si>
  <si>
    <t>565-301-50-0001</t>
  </si>
  <si>
    <t>SWITCH HEWLETT PACKARD ENTERPRISE 1420-24G -2SFP, GRIS (JH017A)</t>
  </si>
  <si>
    <t>566-231-02-0004</t>
  </si>
  <si>
    <t>SUMINISTRO, INSTALACION Y PUESTA EN MARCHA DE UNA SUBESTACION ELECTRICA DE 15KVA DE CAPACIDAD EN 13,2007440/127 VOLTS 3 FASES.</t>
  </si>
  <si>
    <t>566-231-08-0001</t>
  </si>
  <si>
    <t>MOTOR ELECTRICO SUMERGIBLE DE 5HP, 230 V.1 FASE</t>
  </si>
  <si>
    <t>566-231-07-0001</t>
  </si>
  <si>
    <t>BOMBA SUMERGIBLE MARCA GRUDFOS MODELO 2305 75 -2</t>
  </si>
  <si>
    <t>566-231-08-0002</t>
  </si>
  <si>
    <t>MOTOR SUMERGIBLE FRANKLON 440 VOLTS, 40 HP</t>
  </si>
  <si>
    <t>566-231-07-0002</t>
  </si>
  <si>
    <t>BOMBA SUMERGIBLE MARCA GRUDFOS MODELO 230575-2</t>
  </si>
  <si>
    <t>566-231-07-0003</t>
  </si>
  <si>
    <t>BOMBA SUMERGIBLE MARCA GRUDFOS MODELO 385S600-8 CON MOTOR GRUNDFOS</t>
  </si>
  <si>
    <t>566-241-08-0003</t>
  </si>
  <si>
    <t>SUMINISTRO DE MOTOR SUMERGIBLE FRANKLIN 4" 3 HP 1F 230 V</t>
  </si>
  <si>
    <t>566-261-07-0005</t>
  </si>
  <si>
    <t>BOMBA PARA LODOS MODELO 6SHE 3004, MOTOR DE 36HP, 440 VOLTS.</t>
  </si>
  <si>
    <t>566-261-07-0006</t>
  </si>
  <si>
    <t>BOMBA SUMERGIBLE PARA LODOS 1/2HP 230V 60GF</t>
  </si>
  <si>
    <t>566-522-15-0001</t>
  </si>
  <si>
    <t>SUMINISTRO E INSTALACION DE ALIMENTACION ELECTRICA DESDE EL TABLERO DE DISTRIBUCION SITUADO DENTRO DE LAS INSTALACIONES HASTA EL CENTRO DE CARGA Y CONTACTOS DEL ALMACEN DE LAS INTALACIONES DE COMAPA VICTORIA.</t>
  </si>
  <si>
    <t>566-231-08-0004</t>
  </si>
  <si>
    <t>MOTOR SUMERGIBLE MARCA FRANKLIN 15 HP 460 V TRIFASICO</t>
  </si>
  <si>
    <t>566-241-17-0001</t>
  </si>
  <si>
    <t>PZA UNIDAD DE RESPALDO NO. BREAK CON REGULADOR INTEGRADO Y RESERVA DE ENERGIA</t>
  </si>
  <si>
    <t>566-231-14-0001</t>
  </si>
  <si>
    <t xml:space="preserve">SUMINISTRO E INSTALACION DE CARGADOR DE BATERIAS MARCA EMEISA, MODELO FRA 130/25, VOLTAJE DE 130 VCD, VOLTAJE DE FLOTACION +/- 10%  PARA LA SUSTITUCION DE CARGADOR DAÑADO EN LA SUBESTACION DE OBRA DE TOMA DEL ACUEDUCTO </t>
  </si>
  <si>
    <t>566-231-07-0004</t>
  </si>
  <si>
    <t>BOMBA SUMERGIBLE GRUNDFOS 23OS75-2 CON MOTOR FRANKLIN DE 7.5 HP.230 VOLTS. 3450RPM.</t>
  </si>
  <si>
    <t>566-241-08-0005</t>
  </si>
  <si>
    <t>MOTOR F 5HP 3F 230V BOMBA PS75-3 GRUNDF</t>
  </si>
  <si>
    <t>566-241-07-0011</t>
  </si>
  <si>
    <t>MOTOBOMBA MARCA BARNES MODELO 4 ATS CON MOTOR A GASOLINA MARCA BRIGGS Y STRATTON</t>
  </si>
  <si>
    <t>566-243-07-0010</t>
  </si>
  <si>
    <t>BOMBA SUMERGIBLE GRUNFOS MOD. 25S30-15 ACOPLADA A MOTOR SUMERGIBLE FRANKLIN 3 HP 3F</t>
  </si>
  <si>
    <t>566-243-07-0012</t>
  </si>
  <si>
    <t>BOMBA SUMERGIBLE GRUNFOS MODELO 25S30-15</t>
  </si>
  <si>
    <t>566-243-08-0007</t>
  </si>
  <si>
    <t>MOTOR SUMERGIBLE FRANKLIN 3HP 3 FASES 230 VOLTS</t>
  </si>
  <si>
    <t>566-231-07-0007</t>
  </si>
  <si>
    <t>BOMBA SUMERGIBLE MARCA GRUNDFOS MODELO 300S2550-6 CON MOTOR FRANKLIN 25HP 3F 230V 6"</t>
  </si>
  <si>
    <t>566-231-07-0008</t>
  </si>
  <si>
    <t>BOMBA SUMERGIBLE MCA GRUNDFOS MOD 475S600-7 ACOPLADA A MOTOR MCA FRANKLIN DE 60 HP 460 V 3F 3525 RPM</t>
  </si>
  <si>
    <t>566-231-09-0001</t>
  </si>
  <si>
    <t>1 ARRANCADOR A TENSION REDUCIDA PARA UN MOTOR SUMERGIBLE DE 60 HP, 60 CICLOS , 460 VOLTS, 3 FASES MARCA SIEMENS TIPO K981 INCLUYE INTERRUPTOR ELECTROMAGNETICO, CON 2 BOTONES DE ARRANQUE Y PARO, LAMPARA INDICADORA DE SOBRECARGAR EN PUERTA.</t>
  </si>
  <si>
    <t>566-231-08-0006</t>
  </si>
  <si>
    <t>MOTOR ELECTRICO SUMERGIBLE DE 60 HP 460 VOLTS 3 FASES MARCA FRANKLIN</t>
  </si>
  <si>
    <t>566-231-07-0009</t>
  </si>
  <si>
    <t>BOMBA GRUNFOS MOD 40S50-15 ACOPLADA A MOTOR FRANKLIN 5HP 1F 230 V</t>
  </si>
  <si>
    <t>566-231-13-0001</t>
  </si>
  <si>
    <t>AMPERIMETROS DE GANCHO RMS VERD MODELO FLKFLUKE336A 600A</t>
  </si>
  <si>
    <t>566-231-07-0014</t>
  </si>
  <si>
    <t>BOMBA SUMERGIBLE GRUNFOS MOD. 300S250-6</t>
  </si>
  <si>
    <t>566-261-07-0013</t>
  </si>
  <si>
    <t>BOMBA SUMERGIBLE ELECTRICA PARA LODOS 2" TRAGASOLIDOS DE 2 CM</t>
  </si>
  <si>
    <t>566-231-07-0015</t>
  </si>
  <si>
    <t>BOMBA SUMERGIBLE GRUNDFOS MODELO 475S600-6</t>
  </si>
  <si>
    <t>566-231-08-0008</t>
  </si>
  <si>
    <t>MOTOR SUMERGIBLE FRANKLIN 8" DE 60 HP 3F 460 V</t>
  </si>
  <si>
    <t>566-261-08-0009</t>
  </si>
  <si>
    <t>SUMINISTRON E INSTALACION DE MOTOR SUMERGIBLE FRANKLIN DE 6" 30HP A V 3 FUNCIONES INCLUYE MANIOBRA Y CABLEADO SUMERGIBLE</t>
  </si>
  <si>
    <t>566-251-11-0001</t>
  </si>
  <si>
    <t>566-253-11-0003</t>
  </si>
  <si>
    <t>566-253-11-0002</t>
  </si>
  <si>
    <t>566-231-08-0010</t>
  </si>
  <si>
    <t>MOTOR SIEMENS ALLIS DE 200HP 460 VOLTS 60 HZ 1780 RPM ARMAZON 447-T SERIE N°: 7-5106-24-2</t>
  </si>
  <si>
    <t>566-231-09-0002</t>
  </si>
  <si>
    <t xml:space="preserve">ARRANCADOR TENS. REDU. SIEM. 100 HP 440 </t>
  </si>
  <si>
    <t>566-261-07-0016</t>
  </si>
  <si>
    <t xml:space="preserve">BOMBA SUMERGIBLE MARCA NABOHI, MODELO BC 03-34-27 DE 3 HP , 3 FASES, 60 HERTZ, 220 VOLTS DIAMETRO DE DESCARGA DE 3" </t>
  </si>
  <si>
    <t>566-531-03-0003</t>
  </si>
  <si>
    <t>SUMINISTRO E INSTALACION DE PARARRAYOS PARA TORRE DE 30 M INCLUYE: UN PARARRAYO TIPO DIPOLO CORONA</t>
  </si>
  <si>
    <t>566-231-08-0011</t>
  </si>
  <si>
    <t>MOTOR SUMERGIBLE 8"75 HP 460 VOLTS 3 FASES</t>
  </si>
  <si>
    <t>566-231-07-0017</t>
  </si>
  <si>
    <t>BOMBA SUMERGIBLE GRUNDFOS MOD 800S750-3</t>
  </si>
  <si>
    <t>566-231-07-0018</t>
  </si>
  <si>
    <t>BOMBA SUMERGIBLE GRUNDFOS MOD 625S600-3A</t>
  </si>
  <si>
    <t>566-231-08-0012</t>
  </si>
  <si>
    <t>MOTOR SUMERGIBLE DE 8" 60HP 3F 460V</t>
  </si>
  <si>
    <t>566-261-07-0019</t>
  </si>
  <si>
    <t>BOMBA SUMERGIBLE BARNES MOD 6SE-36044L 440V  1750RPM</t>
  </si>
  <si>
    <t>566-261-07-0020</t>
  </si>
  <si>
    <t xml:space="preserve">BOMBA SUMERGIBLE BARNES MOD 4SEH502 7.5HP 220V 3 FASES </t>
  </si>
  <si>
    <t>566-318-03-0002</t>
  </si>
  <si>
    <t>SUMINISTRO E SITALACION DE SISTEMA PARARRAYOS, PARA TORRE DE 25 M</t>
  </si>
  <si>
    <t>566-241-12-0001</t>
  </si>
  <si>
    <t>SERVICIO DE SUMINISTRO DE SONDA ELECTRICA PARA MEDIL NIVELES DE POZOS DE AGUA, MODEL DAI-100 METROS CON CABLE ESPECAL DE ACERO COBRIZADO</t>
  </si>
  <si>
    <t>566-231-07-0021</t>
  </si>
  <si>
    <t>BOMBA SUMERGIBLE GRUNDFOS 40S50-15</t>
  </si>
  <si>
    <t>566-231-08-0013</t>
  </si>
  <si>
    <t>MOTOR SUMERGIBLE FRANKLIN 5HP 230V 450RPM 1 F</t>
  </si>
  <si>
    <t>566-231-16-0001</t>
  </si>
  <si>
    <t>CAJA DE CONTROL DE 5HP 1F 230 V</t>
  </si>
  <si>
    <t>566-231-07-0022</t>
  </si>
  <si>
    <t>BOMBA GRUNDFOS MOD. 150S200-9 CON MOTOR 20HP 3F 230V 6"</t>
  </si>
  <si>
    <t>566-231-07-0023</t>
  </si>
  <si>
    <t>BOMBA SUMERGIBLE GRUNDFOS MODELO 230S250-7 Y MOTOR FRANKLIN 460 V</t>
  </si>
  <si>
    <t>566-231-01-0001</t>
  </si>
  <si>
    <t>1 PZA TRANSFORMADOR TRIFASICO, TIPO SECO, 60 HZ. 112.5 KVA. VOLTAJE PRIMARIO 4160 VOLTS.</t>
  </si>
  <si>
    <t>566-231-04-0001</t>
  </si>
  <si>
    <t>2 TABLERO DE CONTROL Y PROTECCION AUTOSOPORTADO TIPO SUBESTACION COMACTA, SERVICIO INTERIOR NEMA 1, FABRICADO CON LAMINA DE ACERO ROLADA EN FRIO CALIBRE NO. 12 USSG</t>
  </si>
  <si>
    <t>566-231-01-0002</t>
  </si>
  <si>
    <t>1 TRANSFORMADOR TRIFASICO DE 5 KVA 440/220/127 VOLTS. TIPO SECO SRIE:NO.6295</t>
  </si>
  <si>
    <t>566-231-03-0001</t>
  </si>
  <si>
    <t xml:space="preserve">ABONO A CUENTA DE COMPRA DE 9 APANTARRAYOS CLASE ESTACION 115 KV Y 3 TRANSFORMADORES DE CORRIENTE PARA 115KV </t>
  </si>
  <si>
    <t>566-231-06-0001</t>
  </si>
  <si>
    <t>20 BAT.EST.3-CA-5 S.0.:300635-1, 20 CONCTOR CA-5 DE COBRE S.O.:300635-2, 20 KIT  TORNILLO 803962 P.0 S.O300635-3, 1 TERMOMETRO 15908 S.0.: 300635-4, 1 HIDROMETRO 13142 P.0 S.0.:300635-5</t>
  </si>
  <si>
    <t>566-231-06-0002</t>
  </si>
  <si>
    <t>2 BAT EST 3-CA-5, 2 CONECTORES C.A-5 DE COBRE, 2 KIT DE TORNIO 803962</t>
  </si>
  <si>
    <t>566-231-02-0001</t>
  </si>
  <si>
    <t>OBRA DE SUMINISTRO, INSTALACION Y PUESTA EN MARCHA DE LA SUBESTACION DE POTENCIA Y SUS EQUIPOS DE RESERVA PARA A OBRA D ETOMA DEL ACUEDUCTO GUADAUPE VICTORIA DE CD. VICTORIA, TAMAUIPAS, SEGÚN CONTRATO NO. COMAPA/OBRA PUBLICAS/026/2004</t>
  </si>
  <si>
    <t>566-231-05-0001</t>
  </si>
  <si>
    <t>1 JGO. DE CUCHILLA DESCONECTADORA DE POTENCIA DE 600 AMPARESNOMINALES Y 25 KILOAMPARES DE CAPACIDAD INTERRUPTIVA PARA SUBESTACIONERS DE 115KV.</t>
  </si>
  <si>
    <t>566-231-02-0002</t>
  </si>
  <si>
    <t>50 % ANTICIPO1 INSTALACION ELECTRICA DE UNA SUBESTACION ELECTRICA DE 45 KVA EN EL CARCAMO DE AGUA POTABLE DE AGUA POTABLE EN LA COL. ESFUERZO POPULAR DE CD. VICTORIA TAMAULIPAS</t>
  </si>
  <si>
    <t>50% RESTANTE1 INSTALACION ELECTRICA DE UNA SUBESTACION ELECTRICA DE 45 KVA EN EL CARCAMO DE AGUA POTABLE DE AGUA POTABLE EN LA COL. ESFUERZO POPULAR DE CD. VICTORIA TAMAULIPAS</t>
  </si>
  <si>
    <t>1 SUMINISTRO E INSTALACION DE UNA SUBESTACION ELECTRICA DE 30 KVA, EN 13.2KV/220V PARA C.A.N. FRACC. LAS CANTERAS</t>
  </si>
  <si>
    <t>566-231-01-0003</t>
  </si>
  <si>
    <t>1 PZA 1433 SUMINISTRO E INSTALACION TRANSFORMADOR DE 112.5 KVA 34.500 440 V, 30 METROS 1433 SUMINISTRO E INSTALACION CABLE 1/0, 3 PZAS.1433 SUMINISTRO E INSTALACION CUCHILLAS TIPO B, 3 PIEZAS 1433 SUMINISTRO E INSTALACION APARTARRAYOS</t>
  </si>
  <si>
    <t>566-231-01-0004</t>
  </si>
  <si>
    <t xml:space="preserve">1 SUMINISTRO E INSTALACION DE UN TRANSFORMADOR ELECTRICO DE 75 KVA DE CAPACIDAD, RELACION DE VOLTAJE 34.5 KV/440/254 V. MARCA CONTINENTAL ELECTRIC.
</t>
  </si>
  <si>
    <t>566-231-01-0005</t>
  </si>
  <si>
    <t>1 TRANSFORMADOR 150 KVA. CONTINENTAL ELECTRIC TIPO COSTA, SERIE: 2005 522072, VOLTS 1320 0440 Y 254 VILTS, FRECUENCIA 60 HZ. ALTITUD 7300 MSAM</t>
  </si>
  <si>
    <t>566-231-01-0006</t>
  </si>
  <si>
    <t>1 TRANSFORMADOR DE 225 KVA CONTINENTAL ELECTRIC TIPO COSTA VOLTS 13200 440 Y 254 VOLTS FRECUENCIA 60 HZ</t>
  </si>
  <si>
    <t>566-231-01-0007</t>
  </si>
  <si>
    <t>1SUMINISTRO DE TRANSFORMADOR DE 300KVA 3F,13200-220/127V DE PEDESTAL</t>
  </si>
  <si>
    <t>566-231-01-0008</t>
  </si>
  <si>
    <t>3 SUMINSTRO Y COL.DE CONO DE ALIVIOINTERIOR DE 15KV</t>
  </si>
  <si>
    <t>566-231-01-0009</t>
  </si>
  <si>
    <t>1 SUMNISTRO DE TRANSFORMADOR DE 10kva.13/200/240120V.DOS FASES TIPO POSTE-COSTA INCLUYE FLETES,MANIOBRASCON GRUA HIDRAULICA PARA SU INSTALACION EN EL SITIO,PUESTA EN SERVIO</t>
  </si>
  <si>
    <t>566-231-07-0024</t>
  </si>
  <si>
    <t>BOMBA SUMERGIBLE GRUNDFOS MODELO 475S500-5</t>
  </si>
  <si>
    <t>566-231-08-0014</t>
  </si>
  <si>
    <t xml:space="preserve">MOTOR FRANKLIN 6"50HP 3F 460V </t>
  </si>
  <si>
    <t>566-231-07-0025</t>
  </si>
  <si>
    <t>BOMBA MARCA GRUNDFOS MODELO 300D250-6</t>
  </si>
  <si>
    <t>566-231-01-0010</t>
  </si>
  <si>
    <t>AUTOTRANSFORMADOR 40/50HP, REL. BIMETALICO S3 70-90A SIEM</t>
  </si>
  <si>
    <t>566-231-08-0015</t>
  </si>
  <si>
    <t>MOTOR SUMERGIBLE FRANKLIN 8" 60 HP 3F 460V</t>
  </si>
  <si>
    <t>566-231-07-0026</t>
  </si>
  <si>
    <t>EQ. BOMBA SUM GRUNDFOS 475S600-6 Y MOTOR FRANKLIN 60 HP 3525 RPM 3F 440V 8" DE DIAM</t>
  </si>
  <si>
    <t>566-231-07-0027</t>
  </si>
  <si>
    <t>SUMINISTRO DE BOMBA SUMERGIBLE MARCA GRUNFOS MODELO 625S600-3A ACOPLADA A MOTOR MARCA FRANKLIN DE 60 HP 460 VOLTS 3 FASES DE 8" DE DAIM</t>
  </si>
  <si>
    <t>566-231-08-0016</t>
  </si>
  <si>
    <t>MOTOR MARCA FRANKLIN ELECTRIC 25 HP 3F 460V 6"</t>
  </si>
  <si>
    <t>566-231-08-0017</t>
  </si>
  <si>
    <t>MOTOR ELECTRICO SUMERGIBLE FRANKLIN 5 HP 460V 4"</t>
  </si>
  <si>
    <t>566-231-01-0011</t>
  </si>
  <si>
    <t>TRANSFORMADOR TRIFASICO TIPO POSTE NORMA J 75 KVA 33000-440/254 CINECTADI EN 440/254, 220-127 CON 7 BOQUILLAS EN EL SECUNDARIO SERIE E-75-01-859 MARCA IEEE</t>
  </si>
  <si>
    <t>566-261-10-0001</t>
  </si>
  <si>
    <t>SUMINIST. E INSTAL. Y PUESTA EN OPERACIÓN MODULO DE CONTROL ELECTRONICO Y TRANSPARENCIA AUTOMATICA MODELO T804 P/PLANTA DE EMERGENCIA DE 750 KW DE TTAR VICTORIA</t>
  </si>
  <si>
    <t>566-231-08-0018</t>
  </si>
  <si>
    <t>MOTOR FRANKLIN DE 60 HP 3F 460V DE 8"</t>
  </si>
  <si>
    <t>566-231-08-0019</t>
  </si>
  <si>
    <t>MF 60 HP 3F 440 V 6"</t>
  </si>
  <si>
    <t>566-231-08-0020</t>
  </si>
  <si>
    <t>566-231-08-0021</t>
  </si>
  <si>
    <t>MF 15 HP 3FASES 230V 6" DE DIAM.</t>
  </si>
  <si>
    <t>566-231-08-0022</t>
  </si>
  <si>
    <t>MF 25 HP 3F 460V 6"</t>
  </si>
  <si>
    <t>566-231-09-0003</t>
  </si>
  <si>
    <t>ARRANCADOR A TENSION REDUCIDA PARA 100 HP 440 VOLTS</t>
  </si>
  <si>
    <t>566-263-09-0004</t>
  </si>
  <si>
    <t xml:space="preserve">2  ARRANCADOR A T. R. 40WP 440V </t>
  </si>
  <si>
    <t>566-241-08-0023</t>
  </si>
  <si>
    <t>1 MF 5 HP 3 FACES 230 VOLTS DE 4" , 1 B.S P/5HP 4" 150GPM-68FT ECONOMICA</t>
  </si>
  <si>
    <t>566-231-08-0024</t>
  </si>
  <si>
    <t>1 MF 5 HP 3 FACES 230 VOLTS DE 4" , 1 B.S P/5HP 4" 150GPM-68FT ECONOMICA, 1 CAJA DE CONTROL F DE 1 HP 230 V</t>
  </si>
  <si>
    <t>566-231-09-0005</t>
  </si>
  <si>
    <t>ARRANCADOR TENSION PLENA TRIFASICO 440V, CAPACIDAD 20 HP, MARCA NS</t>
  </si>
  <si>
    <t>566-231-08-0025</t>
  </si>
  <si>
    <t>MF 50HP 3F 440V 6" DIAMETRO CLAVE 50346</t>
  </si>
  <si>
    <t>566-231-07-0028</t>
  </si>
  <si>
    <t xml:space="preserve">BOMBA SUMERGIBLE DE ACERO INOXIDABLE MARCA FRANKLIN  ELECTRIC MODELO 250SR7.5-2, 3" DESCARGA, EFICIENCIA 77.3% , VALVULA CHECK INTEGRADA DE 7.5HP /230V/3F/60HZ/ A 3,450 RPM NEMA 4" </t>
  </si>
  <si>
    <t>566-231-07-0029</t>
  </si>
  <si>
    <t xml:space="preserve">BOMBA SUMERGIBLE DE ACERO INOXIDABLE MARCA FPS-RFANKLIN ELECTRIC MODELO 150SR15-5,3" DE DESCARGA ADECUADA PARA 150GPM @ 214 FT 15 HP /230V/3F/60HZ A 3,450 RPM NEMA 6" </t>
  </si>
  <si>
    <t>566-231-07-0030</t>
  </si>
  <si>
    <t xml:space="preserve">BOMBA SUMERGIBLE DE ACERO INOXIDABLE  MARCA FPS FRANKLIN ELECTRIC MODELO  150SR15-7.3"  DE DESCARGA ADECUADA PARA 150 GPM @297 FT 15 HP/230V/3F/60HZ A 3,450 RPM NEMA 6" </t>
  </si>
  <si>
    <t>566-231-08-0026</t>
  </si>
  <si>
    <t>MF 5HP 1F 230V 4"  CLAVE MF5124</t>
  </si>
  <si>
    <t>566-231-07-0031</t>
  </si>
  <si>
    <t>BOMBA SUMERGIBLE MAR.GRUNDFOS MODELO 230S75-2 ACOPLADA A MOTOR FRANKLIN 7 1/2HP 3F  230V 3450RPM</t>
  </si>
  <si>
    <t>566-231-07-0032</t>
  </si>
  <si>
    <t xml:space="preserve">BOMBA SUM GRUNFOS MODELO 475S600-6 DE 8" CONT MOTOR  FRANKLIN 60 HP  3F 460 V DE 8" </t>
  </si>
  <si>
    <t>566-231-07-0033</t>
  </si>
  <si>
    <t xml:space="preserve">B.S. 45GPM-280 FT 5HP DESC. 2" </t>
  </si>
  <si>
    <t>566-231-09-0006</t>
  </si>
  <si>
    <t>ARRANCADOR FRANKLIN  45-65 A MPS 230V CLAVE  AF 245-65</t>
  </si>
  <si>
    <t>566-251-19-0001</t>
  </si>
  <si>
    <t>GENERADOR 5200 W MCA. VOLTANOL</t>
  </si>
  <si>
    <t>566-264-18-0001</t>
  </si>
  <si>
    <t>SUMUNISTRO E INSTALACION DE EQUIPO AUTONOMO DE ENERGIA SOLAR  PARA ALIMENTACION ELECTRICA PARA MEDIDOR DE FLUJO, CON UN CARGA DE 10W INCLUYE: 2 PANELES SOLARES DE 120W C/U CON SALIDA DE 12VCD, CONTROLADOR DE CARGA SOLAR 20AMP, BATERIA SOLAR 12VCD DE CICLO PROFUNDO DE 105 A - H INVERSOR DE 12 VCD  A 120VCA, GARANTIZA EL FUNCIONAMIENTO LAS 24 HRS. DEL DIA HASTA POR 5 DIAS EN CONDICIONES DE BAJA LUMINOSIDAD SOLAR, POSTE DE CONCRETO DE 9MTS. HERRERIA Y SOPORTERIA PARA LOS PANELES Y CABLEADO NECESARIO, GABINETE DE POLIESTER PARA INTERPERIE, CONEXION Y PUESTA EN OPERACION</t>
  </si>
  <si>
    <t>566-264-18-0002</t>
  </si>
  <si>
    <t>566-231-20-0001</t>
  </si>
  <si>
    <t xml:space="preserve">INTERRUPTOR TERMOGENICO DE ALTA CAPACIDAD TIPO HJXD 3 POLOS 600 V </t>
  </si>
  <si>
    <t>566-231-08-0027</t>
  </si>
  <si>
    <t>MOTOR TESLA 11/2 HP 1F 230V 3 HILOS</t>
  </si>
  <si>
    <t>566-231-07-0034</t>
  </si>
  <si>
    <t>BOMBA SUMERGIBLE, MODELO 2005250-6, MARCA GRUDFUOS ACOPLADA A MOTOR ELECTRICO SUMERGIBLE MODELO 2366058120 MARCA FRANKLIN ELECTRIC DE 25 HP</t>
  </si>
  <si>
    <t>566-231-07-0035</t>
  </si>
  <si>
    <t xml:space="preserve">BOMBA SUMERGIBLE,ALTAMIRA 25 HP, ACERO INOX. AC 6" CON MOTOR SUMERGIBLE ALTAMIRA 6" 25 HP X230 V GASTO 475 GALONES CARGA 160 PIES </t>
  </si>
  <si>
    <t>566-231-09-0007</t>
  </si>
  <si>
    <t>ARRANCADOR TP/ TERMO 100 A 25 HP 220 V 57-75 A</t>
  </si>
  <si>
    <t>566-231-07-0036</t>
  </si>
  <si>
    <t xml:space="preserve">BOMBA SUMERGIBLE PARA 1.5 HP 15 GALONES/ MINUTO .280 PIES CARGA MARCA FRANKLIN </t>
  </si>
  <si>
    <t>566-231-08-0028</t>
  </si>
  <si>
    <t xml:space="preserve">MF 2HP 1 F 230 V 3 HILOS </t>
  </si>
  <si>
    <t>566-231-07-0037</t>
  </si>
  <si>
    <t>SUMINISTRO DE BOMBA SUMERGIBLE MCA. GRUNDFOS MODELO 85S100-7 MOTOR TRIFASICO MCA. FRANKLIN ELECTRIC  DE 10HP 230V 3,450 RPM</t>
  </si>
  <si>
    <t>566-231-09-0008</t>
  </si>
  <si>
    <t>SUMINISTRO E INSTALACION DE ARRANCADOR  A TENSION PLENA TRIFASICO CON CAPACIDAD PARA 10 HP  CON BOBINA 230 V SIEMENS O SIMILAR</t>
  </si>
  <si>
    <t>566-231-07-0038</t>
  </si>
  <si>
    <t>SUMINISTRO DE BOMBA DOSIFICADORA MCA LMI MILTON ROY MODELO C111-368T1 CAPACIDAD 2.5 GAL/HORA</t>
  </si>
  <si>
    <t>566-231-09-0009</t>
  </si>
  <si>
    <t>2 ARRANCADOR SIEMENS AUTOMATICO A TENSION  REDUCIDA TIPO AUTORANSFORMADOR CON INTERRUPTOR  TERMOMAGNETICO PARA 60HP  440 V  RANGO 70-90 AMP</t>
  </si>
  <si>
    <t>566-231-07-0039</t>
  </si>
  <si>
    <t>BOMBA SUMERGIBLE 45GPM-280FT 5HP DESCARGA 2 PULGADAS</t>
  </si>
  <si>
    <t>566-231-21-0001</t>
  </si>
  <si>
    <t>VALVULA CHECK P/B SUM DE 2 PULGADAS</t>
  </si>
  <si>
    <t>566-231-08-0029</t>
  </si>
  <si>
    <t>MOTOR MF 5 HP 1F 230 VOLTS 4 PULGADAS</t>
  </si>
  <si>
    <t>566-231-16-0002</t>
  </si>
  <si>
    <t>CAJA DE CONTROL 5 HP 230 VOLTS FRANKLIN</t>
  </si>
  <si>
    <t>566-231-02-0005</t>
  </si>
  <si>
    <t>ESTIM. UNICA CONTRATO N. COMAPA-RP-OBRAS PUBLICAS -004-17-D-SUMIN. SUBESTACION ELECTRICA TIPO POSTE</t>
  </si>
  <si>
    <t>566-231-08-0030</t>
  </si>
  <si>
    <t>MOTOR FRANKLIN  6 PULGADAS 50 HP 3F 460V</t>
  </si>
  <si>
    <t>566-231-07-0040</t>
  </si>
  <si>
    <t>BOMBA SUMERGIBLE MARCA GRUNDFOS MODELO 300S250-6 ACOPLADA A MOTOR FRANKLIN ELECTRIC 25 HP 460 V 3F 3525 RPM DIAMETROS 6 PILGADAS</t>
  </si>
  <si>
    <t>566-261-07-0041</t>
  </si>
  <si>
    <t>BOMBA SUMERGIBLE PARA LODOS 60GPM-20 FT 1/2HP 115V DESC 2"</t>
  </si>
  <si>
    <t>567-253-03-0006</t>
  </si>
  <si>
    <t>DESBROZADORA SHINDAIWA B530</t>
  </si>
  <si>
    <t>567-261-03-0010</t>
  </si>
  <si>
    <t>DESBROZADORA MARCA SHINDAIWA  MODELO B530 CON MOTOR DE 53.2 CON ARNES, CABEZAL DE HILO Y CUCHILLA SERIE SYS 0.00 0.00 025802</t>
  </si>
  <si>
    <t>567-251-30-0001</t>
  </si>
  <si>
    <t xml:space="preserve">TOPO DE 2" MARCA VERMEER INCLUYE TOPO DE 2" Y VALVULA REGULADORA DE PRESION </t>
  </si>
  <si>
    <t>567-241-03-0002</t>
  </si>
  <si>
    <t>DESBROZADORAS OLEO MAC 755 MASTER</t>
  </si>
  <si>
    <t>567-241-03-0001</t>
  </si>
  <si>
    <t>DESBROZADORA MCA, OLEO-MAC MODELO 753T  CON MOTOR DE 52.5 CC DE 3</t>
  </si>
  <si>
    <t>567-243-34-0001</t>
  </si>
  <si>
    <t>PINZA ALTO PODER P/ELECTR 9 210-9,MARTILLO TRUPER D/BOLA PULIDO 32OZ, 95IB69127 DES.BARRA CUAD.1/4X4, ROTOMARTILLO SDS 15/16 780W</t>
  </si>
  <si>
    <t>567-261-14-0003</t>
  </si>
  <si>
    <t>MOTOSIERRA MARCA TRUPER DE 20"</t>
  </si>
  <si>
    <t>567-241-03-0003</t>
  </si>
  <si>
    <t>DESBROZADORA VOLTAN BC52</t>
  </si>
  <si>
    <t>567-231-32-0001</t>
  </si>
  <si>
    <t>MARTILLO PERFORADOR SDS-PLUS,650W, (2,030 RPM)</t>
  </si>
  <si>
    <t>567-251-27-0001</t>
  </si>
  <si>
    <t>ROTOMARTILLO SDS PLUS 1"</t>
  </si>
  <si>
    <t>567-241-03-0004</t>
  </si>
  <si>
    <t xml:space="preserve">DESBROZADORA OLE-MAC 755 MASTER </t>
  </si>
  <si>
    <t>567-231-38-0001</t>
  </si>
  <si>
    <t>ESMERILADORA 177M 7" CAT.GA 7021</t>
  </si>
  <si>
    <t>567-261-03-0012</t>
  </si>
  <si>
    <t>DESBROZADORA OLE-MAC 753T</t>
  </si>
  <si>
    <t>567-253-03-0008</t>
  </si>
  <si>
    <t>DESBROZADORA A GASOLINA 43 MIL MOTRO 4 TIEMPOS MARCA MAKITA</t>
  </si>
  <si>
    <t>567-241-33-0001</t>
  </si>
  <si>
    <t>GARRUCHA CAP 3 TON CON CADENA TRUPER</t>
  </si>
  <si>
    <t>567-253-03-0009</t>
  </si>
  <si>
    <t xml:space="preserve">DESBROZADORA A GASOLINA 43 ML MOTOR 4 TIEMPOS MARCA MAKITA MODELO 1328 UH </t>
  </si>
  <si>
    <t>567-318-09-0005</t>
  </si>
  <si>
    <t>CORTADORA DE CONCRETO DE 75.6 CC DE 14", MAXIMA PROFUNDIDAD DE CORTE 116 MM DEPOSITO COMBUSTIBLE 1.1 LT, DEPOSITO DE ACEITE 0.22 LTS PESO 12.9 KGS, DIMENSIONES 780 MM X 310MM X 455 MM MARCA MAKITA MODELO EK7651H</t>
  </si>
  <si>
    <t>567-312-09-0006</t>
  </si>
  <si>
    <t>CORTADORA DE CONCRETO MAKITA 75.6 CC 14 EK7651H</t>
  </si>
  <si>
    <t>567-261-43-0001</t>
  </si>
  <si>
    <t xml:space="preserve">ESCALERA DE EXTENCION ALUMINIO 28 ESC. ESE-28 TIPO III TRUPER </t>
  </si>
  <si>
    <t>567-151-42-0001</t>
  </si>
  <si>
    <t>ESCALERA DE EXTENCION DE ALUMINIO C-2225-20PG MAXIMO 6 MTS</t>
  </si>
  <si>
    <t>567-312-44-0001</t>
  </si>
  <si>
    <t>2  TARRAJA 1/2" A 1"</t>
  </si>
  <si>
    <t>567-253-14-0005</t>
  </si>
  <si>
    <t>MOTOSIERRA STIHL MS 250 18"</t>
  </si>
  <si>
    <t>567-253-14-0006</t>
  </si>
  <si>
    <t>MOTOSIERRA STIHL MS 250 20"</t>
  </si>
  <si>
    <t>567-531-47-0001</t>
  </si>
  <si>
    <t>SUR GATO PATIN ELEV RAPIDA DE 3.5 TON</t>
  </si>
  <si>
    <t>567-531-46-0001</t>
  </si>
  <si>
    <t>URR JGO. PISTOLA DE IMPACTO 1/2</t>
  </si>
  <si>
    <t>567-531-07-0009</t>
  </si>
  <si>
    <t>URR COMPRESOR 3HP 300L</t>
  </si>
  <si>
    <t>567-241-49-0001</t>
  </si>
  <si>
    <t>PODADORA MANUAL 14 POMA-14 TRUPER</t>
  </si>
  <si>
    <t>567-251-48-0001</t>
  </si>
  <si>
    <t>LAMPARA DE TRABAJO 2 CABEZALES MCA. ALL-PRO LED</t>
  </si>
  <si>
    <t>567-541-03-0014</t>
  </si>
  <si>
    <t>2 DESBROZADORA HONDA UMK 435 T</t>
  </si>
  <si>
    <t>567-531-42-0002</t>
  </si>
  <si>
    <t>ESECALERA DE EXTENSION 20 PELDAÑOS TRUPER</t>
  </si>
  <si>
    <t>569-211-26-0001</t>
  </si>
  <si>
    <t xml:space="preserve">ESTACION TOTAL MARCA SOUTH MOD. NTS-365 CON SERIE S94529 CON ACCESORIOS </t>
  </si>
  <si>
    <t>569-241-24-0001</t>
  </si>
  <si>
    <t>CAUDALIMETRO PORTATIL ULTRASONICO PROFESIONAL MODELO SEBA KMT REQUI 1305 INCLUYE: UNIDAD CENTRAL N° DE SERIE 24100211</t>
  </si>
  <si>
    <t>569-241-25-0001</t>
  </si>
  <si>
    <t>MEDIDOR DE ESPESOR MODELO UWD TB REQUI 1306, INCLUYE MEDIDOR DIGITAL, N° DE SERIE 511066</t>
  </si>
  <si>
    <t>569-211-23-0001</t>
  </si>
  <si>
    <t>EQUIPO DE DIAGNOSTICO DE TUBERIAS MEDIANTE EQUIPO DE VIDEO- GRABACION PARA LA DETECCION DE ROTURAS EN LA LINEA DE TUBERIA PARA AGUA COMPUESTO POR CAMARA DE ULTIMA TECNOLOGIA A NIVEL MUNDIAL</t>
  </si>
  <si>
    <t>569-211-23-0002</t>
  </si>
  <si>
    <t>569-252-22-0002</t>
  </si>
  <si>
    <t>ODOMETRO MECANICO</t>
  </si>
  <si>
    <t>569-264-25-0002</t>
  </si>
  <si>
    <t>MEDIDOR ULTRASÓNICO DE FLUJO TIPO NO. -CONTACTO¨ MCA. GREYLINE INSTRUENTS, MODELO OCF 5.0 PARA CANALES ABIERTO O DISPOSITIVOS PRIMARIOS</t>
  </si>
  <si>
    <t>569-264-25-0003</t>
  </si>
  <si>
    <t>569-243-04-0006</t>
  </si>
  <si>
    <t>BOMBA SUMERGIBLE, MOD. 25530-15 GRUNGFOS</t>
  </si>
  <si>
    <t>569-243-28-0001</t>
  </si>
  <si>
    <t xml:space="preserve">MOTOR SUM. 3F, 3HP 230V IN ELECTRIC </t>
  </si>
  <si>
    <t>569-243-17-0001</t>
  </si>
  <si>
    <t>CAMPANA DE EXTRACCION DE HUMOS Y GASES  LABCONCO  16-301  S/N</t>
  </si>
  <si>
    <t>569-243-13-0001</t>
  </si>
  <si>
    <t>DUCHA DE EMERGENCIA 3P JALADERA C/CADENA C/VALVULA DE CIERRE LENTO</t>
  </si>
  <si>
    <t>569-243-07-0001</t>
  </si>
  <si>
    <t>TURBIDIMETRO PORTATIL</t>
  </si>
  <si>
    <t>569-243-12-0001</t>
  </si>
  <si>
    <t>EQ.RESP.AUTO 2.2 FIFTY 30 MIN. CARBON C/CAJA</t>
  </si>
  <si>
    <t>569-243-14-0001</t>
  </si>
  <si>
    <t>TRAJE ENCAPSULADO</t>
  </si>
  <si>
    <t>569-243-07-0002</t>
  </si>
  <si>
    <t>TURBIDIMETRO P/LAB.</t>
  </si>
  <si>
    <t>569-243-01-0001</t>
  </si>
  <si>
    <t xml:space="preserve">CLORADOR DE IMPORTACION  CON CAPACIDAD 45KG/GIA(100LBS-DIA)INCLUYE TOBERA Y GARGANTA,INYECTOR 3/4,KIT DE EMPAQUES,MANGUERA </t>
  </si>
  <si>
    <t>569-243-11-0001</t>
  </si>
  <si>
    <t xml:space="preserve">LAVA OJOS DE SEGURIDAD </t>
  </si>
  <si>
    <t>569-243-07-0003</t>
  </si>
  <si>
    <t>TURBIDIMETRO PORTATIL DIGITAL</t>
  </si>
  <si>
    <t>569-243-02-0001</t>
  </si>
  <si>
    <t>*MASCARILLA DE PROTECCION P/FUGAS DE CLORO A LA BARBILLA TIPO CANISTER</t>
  </si>
  <si>
    <t>569-243-02-0002</t>
  </si>
  <si>
    <t>569-243-05-0001</t>
  </si>
  <si>
    <t>CILINDRO DE TONELADA PARA CLORO LIQUIDO NUEVO</t>
  </si>
  <si>
    <t>569-243-05-0002</t>
  </si>
  <si>
    <t>569-243-06-0001</t>
  </si>
  <si>
    <t>ROTAMETRO 225 KG./DIA COMPLETO</t>
  </si>
  <si>
    <t>569-243-12-0002</t>
  </si>
  <si>
    <t>*TANQUE DE OXIGENO MEDIANO, CONTIENE: CILINDRO DE ALUMINIO DE 0.68 M3, CARRITO CROMADO RUEDA DE 6", REGUL. PICCOLO CON F</t>
  </si>
  <si>
    <t>569-243-15-0001</t>
  </si>
  <si>
    <t>MANOMETRO</t>
  </si>
  <si>
    <t>569-243-06-0002</t>
  </si>
  <si>
    <t>ROTAMETRO COMPLETO PARA CLORADOR V10K CAP:180KGS/DIA</t>
  </si>
  <si>
    <t>569-243-16-0001</t>
  </si>
  <si>
    <t>MANIFUL Q INCLUYE:TUB DE ACERO,VALVULAS P/CLORO3/4,VALVULA DE CIERREY FILTRO DE CLORO</t>
  </si>
  <si>
    <t>569-243-03-0001</t>
  </si>
  <si>
    <t>COLORIMETRO P/CLORO LIBRE Y TOTAL HACH</t>
  </si>
  <si>
    <t>569-243-03-0002</t>
  </si>
  <si>
    <t>569-243-10-0001</t>
  </si>
  <si>
    <t>CONTENEDOR DE 907 INCLUYE VALVULA DE SEG.Y CAPUCHON</t>
  </si>
  <si>
    <t>569-243-01-0002</t>
  </si>
  <si>
    <t>CLORADOR MANUAL DE 500PPD</t>
  </si>
  <si>
    <t>569-243-01-0003</t>
  </si>
  <si>
    <t>CLORADOR 0-200PPD MANUAL</t>
  </si>
  <si>
    <t>569-243-01-0004</t>
  </si>
  <si>
    <t>CLORADOR AUTOMATICO 8.5 LBS FL</t>
  </si>
  <si>
    <t>569-243-07-0004</t>
  </si>
  <si>
    <t>TURBIDIMETRO PORTATIL 0-1000 NTU HACH</t>
  </si>
  <si>
    <t>569-243-04-0001</t>
  </si>
  <si>
    <t>BOMBA DOSIFICADORA 2.5 GPH 150PSI N.S 14073828959-4</t>
  </si>
  <si>
    <t>569-243-04-0002</t>
  </si>
  <si>
    <t>BOMBA DOSIFICADORA 2.5 GPH 150PSI N.S 14113901441-2</t>
  </si>
  <si>
    <t>569-243-04-0003</t>
  </si>
  <si>
    <t xml:space="preserve">BOMBA DOSIFICADORA 2.5 GPH 150 PSI NS: 14073828958-2 </t>
  </si>
  <si>
    <t>569-243-08-0001</t>
  </si>
  <si>
    <t xml:space="preserve">BALANZA ANALITICA CAP. 220 SENSIB 1.1 MG C/CALIB INT AUT </t>
  </si>
  <si>
    <t>569-243-01-0005</t>
  </si>
  <si>
    <t>CLORADOR 10 K COMPLETO DE 20 PPD</t>
  </si>
  <si>
    <t>569-243-09-0001</t>
  </si>
  <si>
    <t>PIERNA DE GOTEO (AAB-2507)</t>
  </si>
  <si>
    <t>569-243-01-0006</t>
  </si>
  <si>
    <t>CLORADOR 0-200 PPD MANUAL, VALVULA REGULADORA NS: BW16677, INCLUYE ROTAMETRO Y DEMAS ACCESORIOS PARA SU FUNCONAMIENTO</t>
  </si>
  <si>
    <t>569-243-01-0007</t>
  </si>
  <si>
    <t xml:space="preserve">CLORADOR 0-200 PPD MANUAL, VALVULA REGULADORA NS: BW16474,INYECTOR ROTAMETRO Y DEMAS ACCESORIOS PARA SU FUNCIONAMIENTO </t>
  </si>
  <si>
    <t>569-243-07-0005</t>
  </si>
  <si>
    <t>TURBIDIMETRO PORTATIL 0-1000 NTU HACH LOTES: 14040G032194/05-MAY-2017/2</t>
  </si>
  <si>
    <t>569-243-04-0004</t>
  </si>
  <si>
    <t>2 BOMBA DOSIFICADORA 2.5 GPH 150PSI NS: 15094053926-1, 15094053926-2</t>
  </si>
  <si>
    <t>569-243-04-0005</t>
  </si>
  <si>
    <t>BOMBA D/TRANSF. DE HIPO 0.5 HP TUBO PYD1" 110 VOLTS NP BOOK 40686 NS 132371A16, BOOK 72848 NS 201291EJ5</t>
  </si>
  <si>
    <t>569-243-18-0001</t>
  </si>
  <si>
    <t>KIT DE CONDUCTIVIDAD HQ430D HACH (METER PAQUETE INCLUYE HQ430D MESA, CDC 401 CELDA DE CONDUCTIVIDAD D/TDS/SALINIDAD ESTANDAR CON 1 M DE CABLE, ESTANDAR DE CONDUCTIVIDAD NACI (1.000 MICROSIEMENS/CM, 100 ML) SOPORTE SONDA, 4 PILAS AA, ADAPTADOR CORRIENTE, CABLE USB PARA TRANFERENCIA DE DATO S, RAPIDA GUIASTAR, MANUAL DE USUARIO, Y EL CD DE DOCUMENTACION.</t>
  </si>
  <si>
    <t>569-264-20-0001</t>
  </si>
  <si>
    <t>2 BALERO DOBLE PARA TRANSMICION DE DESARENADOR MCA. SXF MOD 22206W33</t>
  </si>
  <si>
    <t>569-264-19-0001</t>
  </si>
  <si>
    <t>2 BATERIA DE LITIO MODELO 34515 M DE 7.2V 14AH PARA TRANSMISION DE FLUJO HIDREKA</t>
  </si>
  <si>
    <t>569-251-22-0001</t>
  </si>
  <si>
    <t>ODOMETRO MECANICO DE RUEDA MEDIANA INSTRUMENTO DE MEDIDOR</t>
  </si>
  <si>
    <t>569-243-21-0001</t>
  </si>
  <si>
    <t>2 TANQUE PARA GAS CLORO CAP 907 KG. MCA COLUMBIANA NUEVO VACIO</t>
  </si>
  <si>
    <t>569-300-27-0001</t>
  </si>
  <si>
    <t xml:space="preserve">TANQUE DE 10000 LTS CON CONECCION DE 2"8VALVULA DE SALIDA) MAS FLAUTA CON 4 LLAVES DE JARDIN PARA USO COMUN </t>
  </si>
  <si>
    <t>569-243-04-0007</t>
  </si>
  <si>
    <t>BOMBA DOSIFICADORA 2.5 GPH 1509SI MCA. LMI MILTON ROY, MODELO : C111-368T1</t>
  </si>
  <si>
    <t>569-243-04-0008</t>
  </si>
  <si>
    <t>BOMBA DOSIFICADORA MARCA : LMI MILTON ROY, MOD. C111-362SI, CAPACIDAD : 5GPH, 150 PSI</t>
  </si>
  <si>
    <t>569-243-30-0001</t>
  </si>
  <si>
    <t xml:space="preserve">SUAVIZADOR ELECTRONICO VULCAN S/25 </t>
  </si>
  <si>
    <t>569-243-01-0008</t>
  </si>
  <si>
    <t>CLORADOR AUT. 8.5 LBS # 300-29X 10902290</t>
  </si>
  <si>
    <t>569-243-03-0003</t>
  </si>
  <si>
    <t>COLORIMETRO DE BOSILLO II P/CLORO LIBRE Y TOTAL HACH</t>
  </si>
  <si>
    <t>566-231-08-0033</t>
  </si>
  <si>
    <t>MOTOR SUMERGIBLE FRANKLIN 6" 25HP 3F 460V</t>
  </si>
  <si>
    <t>566-231-08-0034</t>
  </si>
  <si>
    <t>MOTOR SUMERGIBLE FRANKLIN 6"  60HP 3F 460V</t>
  </si>
  <si>
    <t>566-231-07-0051</t>
  </si>
  <si>
    <t>BOMBA SUM GRUNDFOS MODELO 385S500-6(8") CON MOTOR FRANKL IN  8" 50HP 3F 460V</t>
  </si>
  <si>
    <t>566-231-07-0043</t>
  </si>
  <si>
    <t xml:space="preserve">BOMBAS SUM.GRUNDFOS MODELO 45S50-12 ACOPLADA A MOTOR SUM FRANKLIN 4" 5HP 1F  230V Y CAJA CONTROL ESTANDAR </t>
  </si>
  <si>
    <t>566-231-07-0044</t>
  </si>
  <si>
    <t xml:space="preserve">BOMBAS SUM.GRUNDFOS MODELO 385S500-6 ACOPLADA A MOTOR SUM FRANKLIN  6"  50HP 3F 460V  </t>
  </si>
  <si>
    <t>566-231-07-0045</t>
  </si>
  <si>
    <t>BOMBAS SUM. GRUNDFOS MODELO 16S1514 ACOPLADA A MOTOR SUM FRANKLIN 4" 1.5 HP 1F 230V</t>
  </si>
  <si>
    <t>566-231-07-0046</t>
  </si>
  <si>
    <t xml:space="preserve">BOMBAS SUM.GRUNDFOS MODELO 45S50-12 (45GPM-280FTS) ACOPLADA A MOTOR SUM FRANKLIN  4"  5HP 1F 230V INCLUYE CAJA CONTROL ESTANDAR   </t>
  </si>
  <si>
    <t>566-261-07-0047</t>
  </si>
  <si>
    <t xml:space="preserve">BOMBAS SUMERGIBLES PARA LODOS MODELO 6SE60044LDS 60HP 3F 460V 1750RPM SELLO/MECANICO DOBLE PASO /ESFERA 4"  DESCAR  GA 6" </t>
  </si>
  <si>
    <t>566-261-07-0048</t>
  </si>
  <si>
    <t xml:space="preserve">BOMBAS SUMERGIBLES PARA LODOS MODELO 4BSE1503HLDS 15HP 3F 230V 1750RPM SELLO/MECANICO DOBLE PASO /ESFERA 3"  DESCAR  GA 4" </t>
  </si>
  <si>
    <t>566-272-07-0049</t>
  </si>
  <si>
    <t xml:space="preserve">BOMBA SUMERGIBLE ALTAMIRA 10LPS P/5HP AC/4" DES 3" </t>
  </si>
  <si>
    <t>566-272-08-0032</t>
  </si>
  <si>
    <t>MOTOR SUMERGIBLE  FRANKLIN  4" 5HP 3F 230V</t>
  </si>
  <si>
    <t>569-264-31-0001</t>
  </si>
  <si>
    <t>SENSOR DIGITAL DE SOLIDOS SUSPENDIDOS TOTALES  TS-LINE  DE 0 A 50 GR/N, HACH</t>
  </si>
  <si>
    <t>566-272-07-0042</t>
  </si>
  <si>
    <t>ELECTROBOMBA FRANKLIN SUMERGIBLE DE 4  BOMBA 10GPM-170FT ACOPLADA A MOTOR FRANKLIN  DE 5HP 1F 230V 3HILOS INCLUYE CAJA CONTROL</t>
  </si>
  <si>
    <t>566-231-09-0010</t>
  </si>
  <si>
    <t>ARRANCADOR A TENSION PLENA 3 FASES 20 HP TIPO K915 S3 NEMA 1 C A 45 A 63 2NA 2NC MARCA SIEMENS</t>
  </si>
  <si>
    <t>566-231-07-0050</t>
  </si>
  <si>
    <t>BOMBA SUMERGIBLE MARCA GRUNFOS, MODELO 300S250-6 ACOPLADA A MOTOR DE 25 HP 3 FASES. 460 VOLTS</t>
  </si>
  <si>
    <t>567-221-03-0015</t>
  </si>
  <si>
    <t>2 DESBROZADORA OLEO MAC 753 T</t>
  </si>
  <si>
    <t>569-264-31-002</t>
  </si>
  <si>
    <t>CD KIT SOFTWARE OPC PROCESS LINK</t>
  </si>
  <si>
    <t>564-315-04-0050</t>
  </si>
  <si>
    <t>MINISPLIT DE 1TR SOLO FRIO MCA TRANE SUMINISTRO DE AIRE ACONDICIONADO DE 1 TR TIPO HI WALL SOLO FRIO 10 SEER MODELO  CONDENSADOR : 2TTK0512G1-6A62070001602    MANEJADORA : 2MCW0512G1--3A61970002017</t>
  </si>
  <si>
    <t>564-321-04-0051</t>
  </si>
  <si>
    <t>SUMINISTRO DE AIREAC DE 4TR  TIPO UMATCH PISO TECHO SOLO FRIO MODELO  CONDENSADOR: 4TTK0548D1000AL --- 62227-41926-0040-0048  MANEJADORA : 4MCX0548C10ROAL---62227-42720-10900-001</t>
  </si>
  <si>
    <t>564-321-04-0052</t>
  </si>
  <si>
    <t>MINISPLIT DE 1TR SOLO FRIO MCA TRANE SUMINISTRO DE EQUIPO DE AIRE ACONDICIONADO DE 1 TR TIPO HI WALL SOLO FRIO CONDENSADOR : 2TTK0512G1L00CA--3A62070001462    MANEJADORA : 2MCW0512G1000CA--3A62070000569</t>
  </si>
  <si>
    <t>564-531-04-0053</t>
  </si>
  <si>
    <t>SIST MS PRIME 12K HP 110 VOLTS EVAP L-2018-T 0318--ID-02-0350-COND  L-2018-T-0318-OD-02-0607  MODELO CMPRN121-T2</t>
  </si>
  <si>
    <t>564-531-04-0054</t>
  </si>
  <si>
    <t>SIST. MS.PRIME 12K HP R410A CONVENCIONAL 220V, MODELO EMPRN122-T2; SERIE COMP: L-2018-T-0618-OD-02-0011, SERIE EVAP: L-2018-T-0618-ID-02-1716</t>
  </si>
  <si>
    <t>564-321-04-0058</t>
  </si>
  <si>
    <t>EQUIPO DE AIRE ACONDICIONADO TIPO HI WALL DE 25 TR SOLO FRIO MCA TRANE, MODELO CONDENSADOR: 2TTK0530G1L00CA--3A58260000346 MANEJADORA : 2MCW0530G1000CA--3A58160000250</t>
  </si>
  <si>
    <t>564-319-04-0059</t>
  </si>
  <si>
    <t>SUMINISTRO E INSTALACION DE EQUIPO DE AIRE ACONDICIONADO TIPO MINISPLIT 2 TON  MCA:PRIME MODELO:EMPRN242-E, SERIE:E 2016-14-ID-04-214</t>
  </si>
  <si>
    <t>564-319-04-0060</t>
  </si>
  <si>
    <t>SUMINISTRO E INSTALACION DE EQUIPO DE AIRE ACONDICIONADO TIPO MINISPLIT 2 TON  MCA:PRIME MODELO:EMPRN242-E, SERIE:E 2016-14-ID-04-244</t>
  </si>
  <si>
    <t>564-319-04-0061</t>
  </si>
  <si>
    <t>SUMINISTRO E INSTALACION DE EQUIPO DE AIRE ACONDICIONADO TIPO MINISPLIT 2 TON  MCA:PRIME MODELO:EMPRC242-TI, SERIE:L-2016-37-ID-04-0134</t>
  </si>
  <si>
    <t>564-319-04-0062</t>
  </si>
  <si>
    <t>SUMINISTRO E INSTALACION DE EQUIPO DE AIRE ACONDICIONADO TIPO MINISPLIT 2 TON  MCA:PRIME MODELO:EMPRN242-E, SERIE:E -2016-14-ID-04-0241</t>
  </si>
  <si>
    <t>564-319-04-0063</t>
  </si>
  <si>
    <t>SUMINISTRO E INSTALACION DE EQUIPO DE AIRE ACONDICIONADO TIPO MINISPLIT 2 TON  MCA:PRIME MODELO:EMPRC242-T1, SERIE:L -2016-37-ID-04-0042</t>
  </si>
  <si>
    <t>564-319-04-0064</t>
  </si>
  <si>
    <t>SUMINISTRO E INSTALACION DE EQUIPO DE AIRE ACONDICIONADO TIPO MINISPLIT 1 TON  MCA:PRIME MODELO:EMPRC122-E, SERIE:E -2016-07-ID-02-2058</t>
  </si>
  <si>
    <t>564-319-04-0065</t>
  </si>
  <si>
    <t>SUMINISTRO E INSTALACION DE EQUIPO DE AIRE ACONDICIONADO TIPO MINISPLIT 1 TON  MCA:PRIME MODELO:EMPRC122-E, SERIE:E -2016-07-ID-02-291</t>
  </si>
  <si>
    <t>564-319-04-0066</t>
  </si>
  <si>
    <t>SUMINISTRO E INSTALACION DE EQUIPO DE AIRE ACONDICIONADO TIPO MINISPLIT 1 TON  MCA:PRIME MODELO:EMPRC122-E, SERIE:E -2016-07-ID-02-364</t>
  </si>
  <si>
    <t>564-243-04-0067</t>
  </si>
  <si>
    <t>SIST. MS 12K HP R410A CONVENCIONAL EVAP G3010942181JARB805080130 COND G3610942171JARB80507003Q MODELO CMPRN122-E2</t>
  </si>
  <si>
    <t>TOTAL MAQUINARIA, OTROS EQUIPOS Y HERRAMIENTAS</t>
  </si>
  <si>
    <t>COMISION MUNICIPAL DE AGUA POTABLE Y ALCANTARILLADO DEL MUNICIPIO DE VICTORIA, TAMAULIPAS</t>
  </si>
  <si>
    <t>REPORTE ANALITICO DEL EJERCICIO DEL PRESUPUESTO DE EGRESOS (POR PARTIDA HASTA 4º NIVEL)</t>
  </si>
  <si>
    <t>DEL 1 DE ENERO AL 31 DE DICIEMBRE DEL 2018</t>
  </si>
  <si>
    <t>CAPITULO/CONCEPTO/PARTIDA ESPECIFICA</t>
  </si>
  <si>
    <t>EGRESOS</t>
  </si>
  <si>
    <t>APROBADO</t>
  </si>
  <si>
    <t>AMPLIACIONES/    REDUCCIONES</t>
  </si>
  <si>
    <t>TRASPASOS</t>
  </si>
  <si>
    <t>MODIFICADO</t>
  </si>
  <si>
    <t>DEVENGADO</t>
  </si>
  <si>
    <t>PAGADO</t>
  </si>
  <si>
    <t>SUBEJERCICIO</t>
  </si>
  <si>
    <t>113</t>
  </si>
  <si>
    <t>Sueldos Base al Personal Permanente</t>
  </si>
  <si>
    <t>122</t>
  </si>
  <si>
    <t>Sueldos Base al Personal Eventual</t>
  </si>
  <si>
    <t>131</t>
  </si>
  <si>
    <t>Primas por Años de Servicios Efectivos Prestados</t>
  </si>
  <si>
    <t>132</t>
  </si>
  <si>
    <t>Primas de Vacaciones, Dominical y Gratificación de fin de año</t>
  </si>
  <si>
    <t>133</t>
  </si>
  <si>
    <t>Horas Extraordinarias</t>
  </si>
  <si>
    <t>141</t>
  </si>
  <si>
    <t>Aportaciones de Seguridad Social</t>
  </si>
  <si>
    <t>142</t>
  </si>
  <si>
    <t>Aportaciones a Fondos de Vivienda</t>
  </si>
  <si>
    <t>143</t>
  </si>
  <si>
    <t>Aportaciones al Sistema para el Retiro</t>
  </si>
  <si>
    <t>144</t>
  </si>
  <si>
    <t>Aportaciones para Seguros</t>
  </si>
  <si>
    <t>151</t>
  </si>
  <si>
    <t>Cuotas para el Fondo de Ahorro y Fondo de Trabajo</t>
  </si>
  <si>
    <t>152</t>
  </si>
  <si>
    <t>Indemnizaciones</t>
  </si>
  <si>
    <t>153</t>
  </si>
  <si>
    <t>Prestaciones y Haberes de Retiro</t>
  </si>
  <si>
    <t>154</t>
  </si>
  <si>
    <t>Prestaciones Contractuales</t>
  </si>
  <si>
    <t>155</t>
  </si>
  <si>
    <t>Apoyos a la Capacitación de los Servidores Públicos</t>
  </si>
  <si>
    <t>171</t>
  </si>
  <si>
    <t>Estímulos</t>
  </si>
  <si>
    <t xml:space="preserve">Total de Servicios Personales          </t>
  </si>
  <si>
    <t>211</t>
  </si>
  <si>
    <t>Materiales, útiles y Equipos Menores de Oficina</t>
  </si>
  <si>
    <t>214</t>
  </si>
  <si>
    <t>Materiales, útiles y Equipos menores de Tecnología de la Información</t>
  </si>
  <si>
    <t>215</t>
  </si>
  <si>
    <t>Material impreso e información digital</t>
  </si>
  <si>
    <t>216</t>
  </si>
  <si>
    <t>Material de Limpieza</t>
  </si>
  <si>
    <t>239</t>
  </si>
  <si>
    <t>Otros Productos Adquiridos como Materia Prima</t>
  </si>
  <si>
    <t>249</t>
  </si>
  <si>
    <t>Otros materiales y Artículos de Construcción y Reparación</t>
  </si>
  <si>
    <t>253</t>
  </si>
  <si>
    <t>Medicinas y Productos Farmacéuticos</t>
  </si>
  <si>
    <t>261</t>
  </si>
  <si>
    <t>291</t>
  </si>
  <si>
    <t>Herramientas menores</t>
  </si>
  <si>
    <t>292</t>
  </si>
  <si>
    <t>Refacciones y Accesorios Menores de Edificios</t>
  </si>
  <si>
    <t>293</t>
  </si>
  <si>
    <t>Refacciones y Accesorios Menores de Mobiliario y equipo de Administración,</t>
  </si>
  <si>
    <t>294</t>
  </si>
  <si>
    <t>Refacciones y Accesorios Menores de Equipo de Cómputo y Tecnologías de la Información</t>
  </si>
  <si>
    <t>295</t>
  </si>
  <si>
    <t>Refacciones y Accesorios Menores de Equipo e Instrumental Mèdico y de Laboratorio</t>
  </si>
  <si>
    <t>296</t>
  </si>
  <si>
    <t>Refacciones y Accesorios Menores de Equipo de Trannsporte</t>
  </si>
  <si>
    <t>298</t>
  </si>
  <si>
    <t>Refacciones y Accesorios Menores de Maquinaria y Otros Equipos</t>
  </si>
  <si>
    <t>299</t>
  </si>
  <si>
    <t>Refacciones y Accesorios Menores Otros Bienes Muebles</t>
  </si>
  <si>
    <t xml:space="preserve">Total de Materiales y Suministros          </t>
  </si>
  <si>
    <t>Servicios generales</t>
  </si>
  <si>
    <t>311</t>
  </si>
  <si>
    <t>Energía Eléctrica</t>
  </si>
  <si>
    <t>314</t>
  </si>
  <si>
    <t>Telefonía Tradicional</t>
  </si>
  <si>
    <t>315</t>
  </si>
  <si>
    <t>Telefonía Celular</t>
  </si>
  <si>
    <t>317</t>
  </si>
  <si>
    <t>Servicios de Acceso de Internet, Redes y Procesamiento de datos</t>
  </si>
  <si>
    <t>318</t>
  </si>
  <si>
    <t>Servicios Postales y Telegráficos</t>
  </si>
  <si>
    <t>321</t>
  </si>
  <si>
    <t>Arrendamiento de Terrenos</t>
  </si>
  <si>
    <t>322</t>
  </si>
  <si>
    <t>Arrendamiento de Edificios</t>
  </si>
  <si>
    <t>323</t>
  </si>
  <si>
    <t>Arrendamiento de Mobiliario y Equipo de Administración, Educacional y Recreativo</t>
  </si>
  <si>
    <t>325</t>
  </si>
  <si>
    <t>Arrendamiento de Equipo de Transporte</t>
  </si>
  <si>
    <t>326</t>
  </si>
  <si>
    <t>Arrendamiento de Maquinaria, Otros Equipos y Herramientas</t>
  </si>
  <si>
    <t>329</t>
  </si>
  <si>
    <t>Otros Arrendamientos</t>
  </si>
  <si>
    <t>331</t>
  </si>
  <si>
    <t>Servicios Legales, de Contabilidad, Auditoría y Relacionados</t>
  </si>
  <si>
    <t>332</t>
  </si>
  <si>
    <t>Servicios de Diseño, Arquitectura, Ingeniería y Actividades relacionadas</t>
  </si>
  <si>
    <t>333</t>
  </si>
  <si>
    <t>Servicios de Consultoría Administrativa, Procesos, Técnica y en Tecnologías de la Información</t>
  </si>
  <si>
    <t>334</t>
  </si>
  <si>
    <t>Servicios de Capacitación</t>
  </si>
  <si>
    <t>338</t>
  </si>
  <si>
    <t>Servicios de Vigilancia</t>
  </si>
  <si>
    <t>339</t>
  </si>
  <si>
    <t>Servicios Profesionales, Científicos y Técnicos Integrales</t>
  </si>
  <si>
    <t>341</t>
  </si>
  <si>
    <t>Servicios Financieros y Bancarios</t>
  </si>
  <si>
    <t>343</t>
  </si>
  <si>
    <t>Servicios de Recaudación, Traslado y Custodia de Valores</t>
  </si>
  <si>
    <t>345</t>
  </si>
  <si>
    <t>Seguro de Bienes Patrimoniales</t>
  </si>
  <si>
    <t>347</t>
  </si>
  <si>
    <t>Fletes y Maniobras</t>
  </si>
  <si>
    <t>351</t>
  </si>
  <si>
    <t>Conservación y Mantenimiento Menor de Inmuebles</t>
  </si>
  <si>
    <t>352</t>
  </si>
  <si>
    <t>Instalación, Reparación y Mantenimiento de Mobiliario y Equipo de Administración, Educacional y Recreativo</t>
  </si>
  <si>
    <t>353</t>
  </si>
  <si>
    <t>Instalación, Reparación y Mantenimiento de Equipode Cómputo y Tecnologías de la Información</t>
  </si>
  <si>
    <t>354</t>
  </si>
  <si>
    <t>Instalación, Reparación y Mantenimiento de Equipo e Instrumental Médico y de Laboratorio</t>
  </si>
  <si>
    <t>355</t>
  </si>
  <si>
    <t>Reparación y Mantenimiento de Equipo de Transporte</t>
  </si>
  <si>
    <t>357</t>
  </si>
  <si>
    <t>Instalación, Reparación y Mantenimiento de Maquinaria, Otros equipos y Herramientas</t>
  </si>
  <si>
    <t>359</t>
  </si>
  <si>
    <t>Servicios de Jardinería y Fumigación</t>
  </si>
  <si>
    <t>361</t>
  </si>
  <si>
    <t>Difusión por Radio, Televisión y Otros Medios de Mensajes sobre programas y Act.Gubernamentales</t>
  </si>
  <si>
    <t>362</t>
  </si>
  <si>
    <t>Difusión por Radio, Televisión y Otros Medios de Mensajes Comerciales para Vta. De Bienes</t>
  </si>
  <si>
    <t>365</t>
  </si>
  <si>
    <t>Servicios de la Industria Fílmica, del Sonido y del Video</t>
  </si>
  <si>
    <t>371</t>
  </si>
  <si>
    <t>Pasajes Aéreos</t>
  </si>
  <si>
    <t>372</t>
  </si>
  <si>
    <t>Pasajes Terrestres</t>
  </si>
  <si>
    <t>375</t>
  </si>
  <si>
    <t>Viáticos en el País</t>
  </si>
  <si>
    <t>382</t>
  </si>
  <si>
    <t>Gastos de Orden Social y Cultural</t>
  </si>
  <si>
    <t>383</t>
  </si>
  <si>
    <t>Congresos y Convenciones</t>
  </si>
  <si>
    <t>385</t>
  </si>
  <si>
    <t>Gastos de representación</t>
  </si>
  <si>
    <t>392</t>
  </si>
  <si>
    <t>Impuestos y Derechos</t>
  </si>
  <si>
    <t>395</t>
  </si>
  <si>
    <t>Penas, Multas, Accesorios y Actualizaciones</t>
  </si>
  <si>
    <t>396</t>
  </si>
  <si>
    <t>Otros Gastos por Responsabilidades</t>
  </si>
  <si>
    <t>398</t>
  </si>
  <si>
    <t>Impuesto sobre Nóminas y otros que se deriven de una relación laboral</t>
  </si>
  <si>
    <t xml:space="preserve">Total de Servicios Generales             </t>
  </si>
  <si>
    <t>Transf., Asignaciones, Subsidios y Otras Ayudas</t>
  </si>
  <si>
    <t xml:space="preserve">Total de Transferencias, Asignaciones, Subsidios y Otras Ayudas   </t>
  </si>
  <si>
    <t>Bienes Muebles, Inmuebles e Intangibles</t>
  </si>
  <si>
    <t>511</t>
  </si>
  <si>
    <t>515</t>
  </si>
  <si>
    <t>Equipo de Cómputo y de Tecnologías de la Información</t>
  </si>
  <si>
    <t>541</t>
  </si>
  <si>
    <t>Vehículos y Equipo terrestre</t>
  </si>
  <si>
    <t>564</t>
  </si>
  <si>
    <t>Sistemas de Aire Acondicionado, Calefacción y de Refrigeración industrial y comercial</t>
  </si>
  <si>
    <t>Equipo de Comunicación y Telecomunicación</t>
  </si>
  <si>
    <t>566</t>
  </si>
  <si>
    <t>Equipos de Generación Eléctrica, Aparatos y Accesorios eléctricos</t>
  </si>
  <si>
    <t>Herramientas y Máquinas-Herramienta</t>
  </si>
  <si>
    <t>569</t>
  </si>
  <si>
    <t>Otros equipos</t>
  </si>
  <si>
    <t>Licencias Informáticas e Intelectuales</t>
  </si>
  <si>
    <t xml:space="preserve">Total de Bienes Muebles, Inmuebles e Intangibles          </t>
  </si>
  <si>
    <t>Inversion Pública</t>
  </si>
  <si>
    <t>623</t>
  </si>
  <si>
    <t>Construcción de Obras para el Abastecimiento de Agua, petróleo, gas, electricidad y telecomunicaciones</t>
  </si>
  <si>
    <t xml:space="preserve">Total de Inversión Pública            </t>
  </si>
  <si>
    <t>991</t>
  </si>
  <si>
    <t>Adefas</t>
  </si>
  <si>
    <t xml:space="preserve">Total de Deuda Pública          </t>
  </si>
  <si>
    <t>TOTAL PRESUPUESTO 2018</t>
  </si>
  <si>
    <t>" BAJO PROTESTA DE DECIR VERDAD DECLARAMOS QUE LOS ESTADOS FINANCIEROS Y SUS NOTAS, SON RAZONABLEMENTE CORRECTOS Y SON RESPONSABILIDAD DEL EMISOR"</t>
  </si>
  <si>
    <t>ESTADO ANALITICO DEL EJERCICIO DEL PRESUPUESTO DE EGRESOS</t>
  </si>
  <si>
    <t>CLASIFICACION POR TIPO DE GASTO</t>
  </si>
  <si>
    <t>CONCEPTO</t>
  </si>
  <si>
    <t>Gasto Corriente</t>
  </si>
  <si>
    <t>Gasto de Capital</t>
  </si>
  <si>
    <t>Amortización de la Deuda y Disminución de Pasivos</t>
  </si>
  <si>
    <t>TOTAL DEL GASTO</t>
  </si>
  <si>
    <t>CLASIFICACION ADMINISTRATIVA</t>
  </si>
  <si>
    <t>Gerencia General</t>
  </si>
  <si>
    <t>Gerencia  Técnica</t>
  </si>
  <si>
    <t>Gerencia Comercial</t>
  </si>
  <si>
    <t>Gerencia Financiera</t>
  </si>
  <si>
    <t>Gerencia Administrativa</t>
  </si>
  <si>
    <t>Gerencia de Vinculación</t>
  </si>
  <si>
    <t>Total del Gasto</t>
  </si>
  <si>
    <t>CLASIFICACION FUNCIONAL (FINALIDAD Y FUNCION)</t>
  </si>
  <si>
    <t>Gobierno</t>
  </si>
  <si>
    <t>Legislación</t>
  </si>
  <si>
    <t>Justicia</t>
  </si>
  <si>
    <t>Coordinación de la Política de Gobierno</t>
  </si>
  <si>
    <t>Relaciones Exteriores</t>
  </si>
  <si>
    <t>Asuntos Financieros y Hacendarios</t>
  </si>
  <si>
    <t>Seguridad Nacional</t>
  </si>
  <si>
    <t>Asuntos de Orden Público y de Segurdad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</si>
  <si>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</si>
  <si>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</si>
  <si>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</si>
  <si>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</si>
  <si>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</si>
  <si>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</si>
  <si>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</si>
  <si>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</si>
  <si>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</si>
  <si>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</si>
  <si>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</si>
  <si>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</si>
  <si>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</si>
  <si>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</si>
  <si>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</si>
  <si>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</si>
  <si>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</si>
  <si>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</si>
  <si>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</si>
  <si>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</si>
  <si>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Pública/Costo Financiero de la Deuda</t>
  </si>
  <si>
    <t>Transferencias, Participaciones y Aportaciones entre Diferentes Niveles y Ordenes de Gobierno</t>
  </si>
  <si>
    <t>Saneamiento del Sistema Financiero</t>
  </si>
  <si>
    <t>Adeudos de Ejercicios Fiscales Anteriores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</si>
</sst>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Red]\-&quot;$&quot;#,##0.00"/>
    <numFmt numFmtId="41" formatCode="_-* #,##0_-;\-* #,##0_-;_-* &quot;-&quot;_-;_-@_-"/>
    <numFmt numFmtId="44" formatCode="_-&quot;$&quot;* #,##0.00_-;\-&quot;$&quot;* #,##0.00_-;_-&quot;$&quot;* &quot;-&quot;??_-;_-@_-"/>
    <numFmt numFmtId="43" formatCode="_-* #,##0.00_-;\-* #,##0.00_-;_-* &quot;-&quot;??_-;_-@_-"/>
    <numFmt numFmtId="164" formatCode="0_ ;\-0\ "/>
    <numFmt numFmtId="165" formatCode="#,##0.000"/>
    <numFmt numFmtId="166" formatCode="General_)"/>
    <numFmt numFmtId="167" formatCode="&quot;$&quot;#,##0.00"/>
    <numFmt numFmtId="168" formatCode="dd/mm/yyyy;@"/>
    <numFmt numFmtId="169" formatCode="_-* #,##0_-;[Red]\-* #,##0_-;_-* \ _-;_-@_-\ "/>
    <numFmt numFmtId="170" formatCode="_-* #,##0_-;\-* #,##0_-;_-* &quot;-&quot;??_-;_-@_-"/>
    <numFmt numFmtId="171" formatCode="_-&quot;$&quot;* #,##0_-;\-&quot;$&quot;* #,##0_-;_-&quot;$&quot;* &quot;-&quot;??_-;_-@_-"/>
    <numFmt numFmtId="172" formatCode="#,##0_ ;[Red]\-#,##0\ "/>
  </numFmts>
  <fonts count="10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Arial"/>
      <family val="2"/>
    </font>
    <font>
      <b/>
      <sz val="9"/>
      <color theme="1"/>
      <name val="Arial"/>
      <family val="2"/>
    </font>
    <font>
      <sz val="9"/>
      <color theme="1"/>
      <name val="Arial"/>
      <family val="2"/>
    </font>
    <font>
      <b/>
      <sz val="9"/>
      <color theme="0"/>
      <name val="Arial"/>
      <family val="2"/>
    </font>
    <font>
      <sz val="9"/>
      <name val="Arial"/>
      <family val="2"/>
    </font>
    <font>
      <b/>
      <sz val="10"/>
      <color theme="0"/>
      <name val="Arial"/>
      <family val="2"/>
    </font>
    <font>
      <b/>
      <sz val="9"/>
      <name val="Arial"/>
      <family val="2"/>
    </font>
    <font>
      <sz val="11"/>
      <color indexed="8"/>
      <name val="Calibri"/>
      <family val="2"/>
    </font>
    <font>
      <b/>
      <sz val="9"/>
      <color indexed="8"/>
      <name val="Arial"/>
      <family val="2"/>
    </font>
    <font>
      <b/>
      <u/>
      <sz val="9"/>
      <color indexed="8"/>
      <name val="Arial"/>
      <family val="2"/>
    </font>
    <font>
      <b/>
      <i/>
      <sz val="9"/>
      <color theme="0"/>
      <name val="Arial"/>
      <family val="2"/>
    </font>
    <font>
      <sz val="10"/>
      <color theme="0"/>
      <name val="Arial"/>
      <family val="2"/>
    </font>
    <font>
      <sz val="8"/>
      <color theme="0"/>
      <name val="Arial"/>
      <family val="2"/>
    </font>
    <font>
      <b/>
      <sz val="8"/>
      <color theme="1"/>
      <name val="Arial"/>
      <family val="2"/>
    </font>
    <font>
      <sz val="10"/>
      <name val="Arial"/>
      <family val="2"/>
    </font>
    <font>
      <sz val="9"/>
      <color theme="0"/>
      <name val="Arial"/>
      <family val="2"/>
    </font>
    <font>
      <b/>
      <sz val="9"/>
      <name val="Calibri"/>
      <family val="2"/>
    </font>
    <font>
      <b/>
      <i/>
      <sz val="9"/>
      <color indexed="8"/>
      <name val="Arial"/>
      <family val="2"/>
    </font>
    <font>
      <b/>
      <u/>
      <sz val="8"/>
      <color indexed="8"/>
      <name val="Arial"/>
      <family val="2"/>
    </font>
    <font>
      <b/>
      <u/>
      <sz val="9"/>
      <color theme="0"/>
      <name val="Calibri"/>
      <family val="2"/>
    </font>
    <font>
      <sz val="8"/>
      <name val="Arial"/>
      <family val="2"/>
    </font>
    <font>
      <b/>
      <sz val="9"/>
      <color indexed="8"/>
      <name val="Calibri"/>
      <family val="2"/>
    </font>
    <font>
      <b/>
      <i/>
      <sz val="9"/>
      <name val="Calibri"/>
      <family val="2"/>
    </font>
    <font>
      <b/>
      <i/>
      <sz val="9"/>
      <name val="Arial"/>
      <family val="2"/>
    </font>
    <font>
      <sz val="9"/>
      <color indexed="8"/>
      <name val="Arial"/>
      <family val="2"/>
    </font>
    <font>
      <b/>
      <sz val="8"/>
      <name val="Arial"/>
      <family val="2"/>
    </font>
    <font>
      <i/>
      <sz val="9"/>
      <color indexed="8"/>
      <name val="Arial"/>
      <family val="2"/>
    </font>
    <font>
      <b/>
      <sz val="9"/>
      <color rgb="FFFF0000"/>
      <name val="Arial"/>
      <family val="2"/>
    </font>
    <font>
      <sz val="9"/>
      <color rgb="FFFF0000"/>
      <name val="Arial"/>
      <family val="2"/>
    </font>
    <font>
      <b/>
      <sz val="9"/>
      <color rgb="FF000000"/>
      <name val="Calibri"/>
      <family val="2"/>
    </font>
    <font>
      <b/>
      <u/>
      <sz val="9"/>
      <color indexed="8"/>
      <name val="Calibri"/>
      <family val="2"/>
    </font>
    <font>
      <b/>
      <i/>
      <sz val="8"/>
      <name val="Arial"/>
      <family val="2"/>
    </font>
    <font>
      <u/>
      <sz val="9"/>
      <color indexed="8"/>
      <name val="Arial"/>
      <family val="2"/>
    </font>
    <font>
      <sz val="8"/>
      <name val="Calibri"/>
      <family val="2"/>
    </font>
    <font>
      <b/>
      <i/>
      <sz val="8"/>
      <name val="Calibri"/>
      <family val="2"/>
    </font>
    <font>
      <b/>
      <i/>
      <sz val="10"/>
      <name val="Calibri"/>
      <family val="2"/>
    </font>
    <font>
      <b/>
      <i/>
      <u/>
      <sz val="9"/>
      <color indexed="8"/>
      <name val="Arial"/>
      <family val="2"/>
    </font>
    <font>
      <sz val="8"/>
      <color indexed="8"/>
      <name val="Arial"/>
      <family val="2"/>
    </font>
    <font>
      <b/>
      <i/>
      <sz val="8"/>
      <color indexed="8"/>
      <name val="Arial"/>
      <family val="2"/>
    </font>
    <font>
      <i/>
      <sz val="8"/>
      <name val="Calibri"/>
      <family val="2"/>
    </font>
    <font>
      <sz val="8"/>
      <color indexed="8"/>
      <name val="Calibri"/>
      <family val="2"/>
    </font>
    <font>
      <b/>
      <u/>
      <sz val="8"/>
      <color indexed="8"/>
      <name val="Calibri"/>
      <family val="2"/>
    </font>
    <font>
      <b/>
      <sz val="8"/>
      <name val="Calibri"/>
      <family val="2"/>
    </font>
    <font>
      <b/>
      <sz val="8"/>
      <color indexed="8"/>
      <name val="Arial"/>
      <family val="2"/>
    </font>
    <font>
      <b/>
      <sz val="10"/>
      <name val="Arial"/>
      <family val="2"/>
    </font>
    <font>
      <b/>
      <sz val="10.5"/>
      <color rgb="FF000000"/>
      <name val="Calibri"/>
      <family val="2"/>
    </font>
    <font>
      <sz val="11"/>
      <color theme="1"/>
      <name val="Arial"/>
      <family val="2"/>
    </font>
    <font>
      <b/>
      <sz val="12"/>
      <color indexed="8"/>
      <name val="Arial"/>
      <family val="2"/>
    </font>
    <font>
      <b/>
      <sz val="11"/>
      <color indexed="8"/>
      <name val="Arial"/>
      <family val="2"/>
    </font>
    <font>
      <b/>
      <sz val="14"/>
      <name val="Arial"/>
      <family val="2"/>
    </font>
    <font>
      <b/>
      <sz val="9"/>
      <color indexed="81"/>
      <name val="Tahoma"/>
      <family val="2"/>
    </font>
    <font>
      <sz val="9"/>
      <color indexed="81"/>
      <name val="Tahoma"/>
      <family val="2"/>
    </font>
    <font>
      <b/>
      <sz val="9"/>
      <color theme="0" tint="-0.499984740745262"/>
      <name val="Arial"/>
      <family val="2"/>
    </font>
    <font>
      <sz val="9"/>
      <color theme="4" tint="-0.249977111117893"/>
      <name val="Arial"/>
      <family val="2"/>
    </font>
    <font>
      <b/>
      <i/>
      <u/>
      <sz val="9"/>
      <name val="Arial"/>
      <family val="2"/>
    </font>
    <font>
      <sz val="9"/>
      <color rgb="FF0070C0"/>
      <name val="Arial"/>
      <family val="2"/>
    </font>
    <font>
      <b/>
      <sz val="9"/>
      <color theme="4" tint="-0.249977111117893"/>
      <name val="Arial"/>
      <family val="2"/>
    </font>
    <font>
      <b/>
      <sz val="9"/>
      <color rgb="FF0070C0"/>
      <name val="Arial"/>
      <family val="2"/>
    </font>
    <font>
      <i/>
      <sz val="9"/>
      <color theme="4" tint="-0.249977111117893"/>
      <name val="Arial"/>
      <family val="2"/>
    </font>
    <font>
      <i/>
      <sz val="9"/>
      <name val="Arial"/>
      <family val="2"/>
    </font>
    <font>
      <i/>
      <sz val="8"/>
      <name val="Arial"/>
      <family val="2"/>
    </font>
    <font>
      <sz val="8"/>
      <name val="Times New Roman"/>
      <family val="1"/>
    </font>
    <font>
      <b/>
      <sz val="12"/>
      <color theme="1"/>
      <name val="Century Gothic"/>
      <family val="2"/>
    </font>
    <font>
      <sz val="11"/>
      <color theme="1"/>
      <name val="Century Gothic"/>
      <family val="2"/>
    </font>
    <font>
      <sz val="10"/>
      <color theme="1"/>
      <name val="Century Gothic"/>
      <family val="2"/>
    </font>
    <font>
      <b/>
      <sz val="11"/>
      <color theme="1"/>
      <name val="Century Gothic"/>
      <family val="2"/>
    </font>
    <font>
      <b/>
      <sz val="10"/>
      <color theme="1"/>
      <name val="Century Gothic"/>
      <family val="2"/>
    </font>
    <font>
      <b/>
      <sz val="9"/>
      <color theme="1"/>
      <name val="Calibri"/>
      <family val="2"/>
      <scheme val="minor"/>
    </font>
    <font>
      <b/>
      <u/>
      <sz val="11"/>
      <color theme="1"/>
      <name val="Century Gothic"/>
      <family val="2"/>
    </font>
    <font>
      <b/>
      <sz val="9"/>
      <color rgb="FFFFFFFF"/>
      <name val="Arial"/>
      <family val="2"/>
    </font>
    <font>
      <b/>
      <sz val="11"/>
      <color rgb="FFFFFFFF"/>
      <name val="Century Gothic"/>
      <family val="2"/>
    </font>
    <font>
      <sz val="9"/>
      <color theme="1"/>
      <name val="Century Gothic"/>
      <family val="2"/>
    </font>
    <font>
      <sz val="11"/>
      <color indexed="8"/>
      <name val="Arial"/>
      <family val="2"/>
    </font>
    <font>
      <b/>
      <sz val="10"/>
      <color indexed="8"/>
      <name val="Arial"/>
      <family val="2"/>
    </font>
    <font>
      <b/>
      <sz val="14"/>
      <color indexed="8"/>
      <name val="Calibri"/>
      <family val="2"/>
    </font>
    <font>
      <sz val="14"/>
      <color indexed="8"/>
      <name val="Calibri"/>
      <family val="2"/>
    </font>
    <font>
      <sz val="10"/>
      <color indexed="8"/>
      <name val="Arial"/>
      <family val="2"/>
    </font>
    <font>
      <u/>
      <sz val="10"/>
      <color indexed="8"/>
      <name val="Arial"/>
      <family val="2"/>
    </font>
    <font>
      <b/>
      <sz val="10"/>
      <color indexed="8"/>
      <name val="Calibri"/>
      <family val="2"/>
    </font>
    <font>
      <sz val="10"/>
      <color indexed="8"/>
      <name val="Calibri"/>
      <family val="2"/>
    </font>
    <font>
      <b/>
      <u/>
      <sz val="12"/>
      <color theme="1"/>
      <name val="Arial"/>
      <family val="2"/>
    </font>
    <font>
      <b/>
      <sz val="12"/>
      <color theme="1"/>
      <name val="Arial"/>
      <family val="2"/>
    </font>
    <font>
      <b/>
      <sz val="11"/>
      <color theme="1"/>
      <name val="Arial"/>
      <family val="2"/>
    </font>
    <font>
      <b/>
      <sz val="14"/>
      <color indexed="8"/>
      <name val="Arial"/>
      <family val="2"/>
    </font>
    <font>
      <sz val="11"/>
      <name val="Calibri"/>
      <family val="2"/>
      <scheme val="minor"/>
    </font>
    <font>
      <b/>
      <sz val="14"/>
      <color theme="1"/>
      <name val="Arial"/>
      <family val="2"/>
    </font>
    <font>
      <b/>
      <sz val="14"/>
      <color theme="1"/>
      <name val="Calibri"/>
      <family val="2"/>
      <scheme val="minor"/>
    </font>
    <font>
      <sz val="14"/>
      <color theme="1"/>
      <name val="Calibri"/>
      <family val="2"/>
      <scheme val="minor"/>
    </font>
    <font>
      <b/>
      <sz val="12"/>
      <name val="Arial"/>
      <family val="2"/>
    </font>
    <font>
      <b/>
      <sz val="13"/>
      <name val="Arial"/>
      <family val="2"/>
    </font>
    <font>
      <sz val="11"/>
      <name val="Arial"/>
      <family val="2"/>
    </font>
    <font>
      <b/>
      <sz val="13"/>
      <color theme="1"/>
      <name val="Calibri"/>
      <family val="2"/>
      <scheme val="minor"/>
    </font>
    <font>
      <b/>
      <sz val="13"/>
      <color rgb="FF000000"/>
      <name val="Arial"/>
      <family val="2"/>
    </font>
    <font>
      <b/>
      <sz val="13"/>
      <color theme="1"/>
      <name val="Arial"/>
      <family val="2"/>
    </font>
    <font>
      <sz val="10"/>
      <color rgb="FF000000"/>
      <name val="Arial"/>
      <family val="2"/>
    </font>
    <font>
      <b/>
      <sz val="11"/>
      <color rgb="FF000000"/>
      <name val="Arial"/>
      <family val="2"/>
    </font>
    <font>
      <sz val="11"/>
      <color rgb="FF000000"/>
      <name val="Arial"/>
      <family val="2"/>
    </font>
    <font>
      <b/>
      <sz val="12"/>
      <color theme="1"/>
      <name val="Calibri"/>
      <family val="2"/>
      <scheme val="minor"/>
    </font>
    <font>
      <sz val="8"/>
      <color theme="1"/>
      <name val="Calibri"/>
      <family val="2"/>
      <scheme val="minor"/>
    </font>
    <font>
      <b/>
      <sz val="11"/>
      <color rgb="FF00B0F0"/>
      <name val="Calibri"/>
      <family val="2"/>
      <scheme val="minor"/>
    </font>
    <font>
      <b/>
      <sz val="11"/>
      <name val="Arial"/>
      <family val="2"/>
    </font>
    <font>
      <b/>
      <sz val="11"/>
      <color rgb="FF00B050"/>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rgb="FFDDDDDD"/>
        <bgColor indexed="64"/>
      </patternFill>
    </fill>
    <fill>
      <patternFill patternType="solid">
        <fgColor rgb="FF909090"/>
        <bgColor indexed="64"/>
      </patternFill>
    </fill>
    <fill>
      <patternFill patternType="solid">
        <fgColor indexed="22"/>
        <bgColor indexed="64"/>
      </patternFill>
    </fill>
    <fill>
      <patternFill patternType="solid">
        <fgColor rgb="FF00B050"/>
        <bgColor indexed="64"/>
      </patternFill>
    </fill>
    <fill>
      <patternFill patternType="solid">
        <fgColor rgb="FFD8D8D8"/>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6600"/>
      </top>
      <bottom style="medium">
        <color rgb="FF006600"/>
      </bottom>
      <diagonal/>
    </border>
    <border>
      <left/>
      <right/>
      <top style="thick">
        <color rgb="FF008000"/>
      </top>
      <bottom style="medium">
        <color rgb="FF008000"/>
      </bottom>
      <diagonal/>
    </border>
    <border>
      <left/>
      <right/>
      <top style="medium">
        <color rgb="FF006600"/>
      </top>
      <bottom style="thick">
        <color rgb="FF006600"/>
      </bottom>
      <diagonal/>
    </border>
    <border>
      <left/>
      <right/>
      <top style="medium">
        <color rgb="FF008000"/>
      </top>
      <bottom style="thick">
        <color rgb="FF008000"/>
      </bottom>
      <diagonal/>
    </border>
    <border>
      <left/>
      <right/>
      <top style="thick">
        <color rgb="FF008000"/>
      </top>
      <bottom style="medium">
        <color rgb="FF006600"/>
      </bottom>
      <diagonal/>
    </border>
    <border>
      <left/>
      <right/>
      <top style="medium">
        <color rgb="FF006600"/>
      </top>
      <bottom/>
      <diagonal/>
    </border>
    <border>
      <left/>
      <right/>
      <top/>
      <bottom style="thick">
        <color rgb="FF006600"/>
      </bottom>
      <diagonal/>
    </border>
    <border>
      <left/>
      <right/>
      <top style="thick">
        <color rgb="FF006600"/>
      </top>
      <bottom/>
      <diagonal/>
    </border>
    <border>
      <left/>
      <right/>
      <top/>
      <bottom style="medium">
        <color rgb="FF006600"/>
      </bottom>
      <diagonal/>
    </border>
    <border>
      <left/>
      <right/>
      <top style="medium">
        <color rgb="FF008000"/>
      </top>
      <bottom/>
      <diagonal/>
    </border>
    <border>
      <left/>
      <right/>
      <top/>
      <bottom style="medium">
        <color rgb="FF008000"/>
      </bottom>
      <diagonal/>
    </border>
    <border>
      <left style="medium">
        <color indexed="64"/>
      </left>
      <right style="medium">
        <color indexed="64"/>
      </right>
      <top style="medium">
        <color indexed="64"/>
      </top>
      <bottom style="medium">
        <color indexed="64"/>
      </bottom>
      <diagonal/>
    </border>
    <border>
      <left/>
      <right/>
      <top/>
      <bottom style="thick">
        <color rgb="FF008000"/>
      </bottom>
      <diagonal/>
    </border>
    <border>
      <left/>
      <right/>
      <top style="thick">
        <color rgb="FF009900"/>
      </top>
      <bottom style="medium">
        <color rgb="FF009900"/>
      </bottom>
      <diagonal/>
    </border>
    <border>
      <left/>
      <right/>
      <top style="medium">
        <color rgb="FF009900"/>
      </top>
      <bottom/>
      <diagonal/>
    </border>
    <border>
      <left/>
      <right/>
      <top style="thick">
        <color rgb="FF008000"/>
      </top>
      <bottom/>
      <diagonal/>
    </border>
    <border>
      <left/>
      <right/>
      <top style="thick">
        <color rgb="FF009900"/>
      </top>
      <bottom/>
      <diagonal/>
    </border>
    <border>
      <left/>
      <right/>
      <top/>
      <bottom style="medium">
        <color rgb="FF009900"/>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7">
    <xf numFmtId="0" fontId="0" fillId="0" borderId="0"/>
    <xf numFmtId="43" fontId="1" fillId="0" borderId="0" applyFont="0" applyFill="0" applyBorder="0" applyAlignment="0" applyProtection="0"/>
    <xf numFmtId="0" fontId="1" fillId="0" borderId="0"/>
    <xf numFmtId="0" fontId="3" fillId="0" borderId="0"/>
    <xf numFmtId="0" fontId="11" fillId="0" borderId="0"/>
    <xf numFmtId="0" fontId="18" fillId="0" borderId="0"/>
    <xf numFmtId="43" fontId="3" fillId="0" borderId="0" applyFont="0" applyFill="0" applyBorder="0" applyAlignment="0" applyProtection="0"/>
    <xf numFmtId="44" fontId="18" fillId="0" borderId="0" applyFont="0" applyFill="0" applyBorder="0" applyAlignment="0" applyProtection="0"/>
    <xf numFmtId="0" fontId="3" fillId="0" borderId="0"/>
    <xf numFmtId="0" fontId="1" fillId="0" borderId="0"/>
    <xf numFmtId="166" fontId="3" fillId="0" borderId="0"/>
    <xf numFmtId="0" fontId="3" fillId="0" borderId="0"/>
    <xf numFmtId="0" fontId="1" fillId="0" borderId="0"/>
    <xf numFmtId="0" fontId="1" fillId="0" borderId="0"/>
    <xf numFmtId="43" fontId="3" fillId="0" borderId="0" applyFont="0" applyFill="0" applyBorder="0" applyAlignment="0" applyProtection="0"/>
    <xf numFmtId="0" fontId="1" fillId="0" borderId="0"/>
    <xf numFmtId="44" fontId="1" fillId="0" borderId="0" applyFont="0" applyFill="0" applyBorder="0" applyAlignment="0" applyProtection="0"/>
  </cellStyleXfs>
  <cellXfs count="1058">
    <xf numFmtId="0" fontId="0" fillId="0" borderId="0" xfId="0"/>
    <xf numFmtId="0" fontId="5" fillId="0" borderId="0" xfId="2" applyFont="1" applyFill="1" applyBorder="1" applyAlignment="1">
      <alignment vertical="top"/>
    </xf>
    <xf numFmtId="0" fontId="6" fillId="0" borderId="0" xfId="2" applyFont="1" applyFill="1" applyBorder="1" applyAlignment="1">
      <alignment vertical="top"/>
    </xf>
    <xf numFmtId="0" fontId="6" fillId="0" borderId="0" xfId="0" applyFont="1" applyFill="1" applyBorder="1" applyAlignment="1">
      <alignment vertical="top"/>
    </xf>
    <xf numFmtId="3" fontId="5" fillId="0" borderId="0" xfId="2" applyNumberFormat="1" applyFont="1" applyFill="1" applyBorder="1" applyAlignment="1">
      <alignment vertical="top"/>
    </xf>
    <xf numFmtId="0" fontId="6" fillId="0" borderId="0" xfId="2" applyFont="1" applyFill="1" applyBorder="1" applyAlignment="1">
      <alignment vertical="top" wrapText="1"/>
    </xf>
    <xf numFmtId="3" fontId="6" fillId="0" borderId="0" xfId="2" applyNumberFormat="1" applyFont="1" applyFill="1" applyBorder="1" applyAlignment="1" applyProtection="1">
      <alignment vertical="top"/>
      <protection locked="0"/>
    </xf>
    <xf numFmtId="0" fontId="7" fillId="0" borderId="0" xfId="3" applyFont="1" applyFill="1" applyBorder="1" applyAlignment="1">
      <alignment horizontal="center"/>
    </xf>
    <xf numFmtId="0" fontId="8" fillId="0" borderId="0" xfId="3" applyFont="1" applyFill="1" applyBorder="1" applyAlignment="1">
      <alignment horizontal="center"/>
    </xf>
    <xf numFmtId="0" fontId="6" fillId="2" borderId="0" xfId="2" applyFont="1" applyFill="1" applyBorder="1" applyAlignment="1">
      <alignment vertical="top"/>
    </xf>
    <xf numFmtId="0" fontId="9" fillId="0" borderId="0" xfId="3" applyFont="1" applyFill="1"/>
    <xf numFmtId="0" fontId="3" fillId="0" borderId="0" xfId="3" applyFill="1"/>
    <xf numFmtId="0" fontId="7" fillId="0" borderId="0" xfId="4" applyFont="1" applyFill="1" applyBorder="1" applyAlignment="1">
      <alignment horizontal="justify" vertical="center"/>
    </xf>
    <xf numFmtId="0" fontId="12" fillId="0" borderId="0" xfId="4" applyFont="1" applyFill="1" applyBorder="1" applyAlignment="1">
      <alignment horizontal="justify" vertical="center"/>
    </xf>
    <xf numFmtId="0" fontId="13" fillId="0" borderId="0" xfId="4" applyFont="1" applyFill="1" applyBorder="1" applyAlignment="1">
      <alignment horizontal="center" vertical="center" wrapText="1"/>
    </xf>
    <xf numFmtId="0" fontId="14" fillId="0" borderId="0" xfId="4" applyFont="1" applyFill="1" applyBorder="1" applyAlignment="1">
      <alignment horizontal="justify" vertical="center"/>
    </xf>
    <xf numFmtId="0" fontId="10" fillId="0" borderId="0" xfId="0" applyFont="1" applyFill="1" applyBorder="1" applyAlignment="1">
      <alignment vertical="top" wrapText="1"/>
    </xf>
    <xf numFmtId="0" fontId="8" fillId="0" borderId="0" xfId="0" applyFont="1" applyFill="1" applyBorder="1" applyAlignment="1">
      <alignment horizontal="left" vertical="top" wrapText="1"/>
    </xf>
    <xf numFmtId="3" fontId="5" fillId="0" borderId="0" xfId="2" applyNumberFormat="1" applyFont="1" applyFill="1" applyBorder="1" applyAlignment="1">
      <alignment horizontal="right" vertical="top" wrapText="1"/>
    </xf>
    <xf numFmtId="3" fontId="6" fillId="0" borderId="0" xfId="2" applyNumberFormat="1" applyFont="1" applyFill="1" applyBorder="1" applyAlignment="1">
      <alignment vertical="top"/>
    </xf>
    <xf numFmtId="0" fontId="5" fillId="0" borderId="0" xfId="2" applyFont="1" applyFill="1" applyBorder="1" applyAlignment="1">
      <alignment vertical="top" wrapText="1"/>
    </xf>
    <xf numFmtId="3" fontId="5" fillId="0" borderId="0" xfId="2" applyNumberFormat="1" applyFont="1" applyFill="1" applyBorder="1" applyAlignment="1">
      <alignment vertical="top" wrapText="1"/>
    </xf>
    <xf numFmtId="0" fontId="5" fillId="0" borderId="0" xfId="2" applyFont="1" applyFill="1" applyBorder="1" applyAlignment="1">
      <alignment horizontal="left" vertical="top" wrapText="1"/>
    </xf>
    <xf numFmtId="3" fontId="5" fillId="0" borderId="0" xfId="0" applyNumberFormat="1" applyFont="1" applyFill="1" applyBorder="1" applyAlignment="1">
      <alignment horizontal="right" vertical="top"/>
    </xf>
    <xf numFmtId="0" fontId="18" fillId="0" borderId="0" xfId="5"/>
    <xf numFmtId="0" fontId="18" fillId="0" borderId="0" xfId="5" applyFill="1"/>
    <xf numFmtId="43" fontId="0" fillId="0" borderId="0" xfId="6" applyFont="1" applyFill="1"/>
    <xf numFmtId="0" fontId="4" fillId="0" borderId="0" xfId="5" applyFont="1"/>
    <xf numFmtId="0" fontId="4" fillId="0" borderId="0" xfId="5" applyFont="1" applyFill="1"/>
    <xf numFmtId="4" fontId="4" fillId="0" borderId="0" xfId="5" applyNumberFormat="1" applyFont="1"/>
    <xf numFmtId="0" fontId="5" fillId="0" borderId="0" xfId="5" applyFont="1" applyFill="1" applyBorder="1" applyAlignment="1">
      <alignment horizontal="center" vertical="center"/>
    </xf>
    <xf numFmtId="164" fontId="5" fillId="0" borderId="0" xfId="6" applyNumberFormat="1" applyFont="1" applyFill="1" applyBorder="1" applyAlignment="1">
      <alignment horizontal="center" vertical="center"/>
    </xf>
    <xf numFmtId="0" fontId="6" fillId="0" borderId="0" xfId="5" applyFont="1" applyFill="1" applyBorder="1" applyAlignment="1">
      <alignment vertical="top"/>
    </xf>
    <xf numFmtId="0" fontId="9" fillId="0" borderId="0" xfId="5" applyFont="1" applyFill="1"/>
    <xf numFmtId="0" fontId="10" fillId="0" borderId="0" xfId="5" applyFont="1" applyFill="1" applyBorder="1" applyAlignment="1">
      <alignment horizontal="center"/>
    </xf>
    <xf numFmtId="0" fontId="10" fillId="0" borderId="0" xfId="5" applyFont="1" applyFill="1" applyBorder="1" applyAlignment="1">
      <alignment horizontal="left" vertical="top" wrapText="1"/>
    </xf>
    <xf numFmtId="3" fontId="10" fillId="0" borderId="0" xfId="5" applyNumberFormat="1" applyFont="1" applyFill="1" applyBorder="1" applyAlignment="1" applyProtection="1">
      <alignment horizontal="right" vertical="top"/>
    </xf>
    <xf numFmtId="0" fontId="15" fillId="0" borderId="0" xfId="5" applyFont="1" applyFill="1"/>
    <xf numFmtId="0" fontId="10" fillId="0" borderId="0" xfId="5" applyFont="1" applyFill="1" applyBorder="1" applyAlignment="1">
      <alignment vertical="top" wrapText="1"/>
    </xf>
    <xf numFmtId="3" fontId="8" fillId="0" borderId="0" xfId="5" applyNumberFormat="1" applyFont="1" applyFill="1" applyBorder="1" applyAlignment="1" applyProtection="1">
      <alignment horizontal="right" vertical="top"/>
    </xf>
    <xf numFmtId="0" fontId="16" fillId="0" borderId="0" xfId="5" quotePrefix="1" applyFont="1" applyFill="1"/>
    <xf numFmtId="0" fontId="8" fillId="0" borderId="0" xfId="5" applyFont="1" applyFill="1" applyBorder="1" applyAlignment="1">
      <alignment horizontal="left" vertical="top" wrapText="1"/>
    </xf>
    <xf numFmtId="3" fontId="8" fillId="0" borderId="0" xfId="6" applyNumberFormat="1" applyFont="1" applyFill="1" applyBorder="1" applyAlignment="1" applyProtection="1">
      <alignment horizontal="right" vertical="top" wrapText="1"/>
      <protection locked="0"/>
    </xf>
    <xf numFmtId="0" fontId="8" fillId="0" borderId="0" xfId="5" applyFont="1" applyFill="1" applyBorder="1" applyAlignment="1">
      <alignment vertical="top" wrapText="1"/>
    </xf>
    <xf numFmtId="0" fontId="16" fillId="0" borderId="0" xfId="5" applyFont="1" applyFill="1"/>
    <xf numFmtId="0" fontId="6" fillId="0" borderId="0" xfId="5" applyFont="1" applyFill="1" applyBorder="1"/>
    <xf numFmtId="3" fontId="6" fillId="0" borderId="0" xfId="5" applyNumberFormat="1" applyFont="1" applyFill="1" applyBorder="1"/>
    <xf numFmtId="3" fontId="2" fillId="0" borderId="0" xfId="5" applyNumberFormat="1" applyFont="1"/>
    <xf numFmtId="3" fontId="4" fillId="0" borderId="0" xfId="5" applyNumberFormat="1" applyFont="1"/>
    <xf numFmtId="43" fontId="0" fillId="0" borderId="0" xfId="6" applyFont="1"/>
    <xf numFmtId="3" fontId="5" fillId="3" borderId="0" xfId="5" applyNumberFormat="1" applyFont="1" applyFill="1" applyBorder="1" applyAlignment="1">
      <alignment horizontal="right" vertical="top"/>
    </xf>
    <xf numFmtId="3" fontId="5" fillId="0" borderId="0" xfId="5" applyNumberFormat="1" applyFont="1" applyFill="1" applyBorder="1" applyAlignment="1">
      <alignment horizontal="right" vertical="top"/>
    </xf>
    <xf numFmtId="3" fontId="3" fillId="0" borderId="0" xfId="5" applyNumberFormat="1" applyFont="1"/>
    <xf numFmtId="3" fontId="18" fillId="0" borderId="0" xfId="5" applyNumberFormat="1"/>
    <xf numFmtId="0" fontId="4" fillId="0" borderId="0" xfId="5" applyFont="1" applyBorder="1"/>
    <xf numFmtId="165" fontId="4" fillId="0" borderId="0" xfId="5" applyNumberFormat="1" applyFont="1" applyFill="1"/>
    <xf numFmtId="4" fontId="4" fillId="0" borderId="0" xfId="5" applyNumberFormat="1" applyFont="1" applyBorder="1"/>
    <xf numFmtId="4" fontId="4" fillId="0" borderId="0" xfId="5" applyNumberFormat="1" applyFont="1" applyFill="1" applyBorder="1"/>
    <xf numFmtId="3" fontId="4" fillId="0" borderId="0" xfId="5" applyNumberFormat="1" applyFont="1" applyFill="1" applyBorder="1"/>
    <xf numFmtId="0" fontId="10" fillId="0" borderId="0" xfId="3" applyFont="1" applyFill="1" applyBorder="1" applyAlignment="1">
      <alignment horizontal="center"/>
    </xf>
    <xf numFmtId="0" fontId="8" fillId="0" borderId="0" xfId="3" applyFont="1" applyBorder="1" applyAlignment="1">
      <alignment horizontal="center"/>
    </xf>
    <xf numFmtId="0" fontId="8" fillId="0" borderId="0" xfId="3" applyFont="1"/>
    <xf numFmtId="0" fontId="19" fillId="0" borderId="0" xfId="3" applyFont="1"/>
    <xf numFmtId="0" fontId="8" fillId="0" borderId="0" xfId="3" applyFont="1" applyFill="1"/>
    <xf numFmtId="0" fontId="8" fillId="0" borderId="0" xfId="5" applyFont="1" applyAlignment="1">
      <alignment wrapText="1"/>
    </xf>
    <xf numFmtId="0" fontId="8" fillId="0" borderId="0" xfId="5" applyFont="1"/>
    <xf numFmtId="44" fontId="8" fillId="0" borderId="0" xfId="7" applyFont="1"/>
    <xf numFmtId="0" fontId="10" fillId="0" borderId="0" xfId="5" applyFont="1" applyFill="1"/>
    <xf numFmtId="0" fontId="19" fillId="0" borderId="0" xfId="5" applyFont="1" applyAlignment="1">
      <alignment wrapText="1"/>
    </xf>
    <xf numFmtId="0" fontId="8" fillId="0" borderId="0" xfId="5" applyFont="1" applyFill="1" applyAlignment="1">
      <alignment wrapText="1"/>
    </xf>
    <xf numFmtId="0" fontId="20" fillId="0" borderId="0" xfId="4" applyFont="1" applyFill="1" applyBorder="1" applyAlignment="1">
      <alignment horizontal="justify" vertical="center"/>
    </xf>
    <xf numFmtId="0" fontId="21" fillId="0" borderId="0" xfId="4" applyFont="1" applyBorder="1" applyAlignment="1">
      <alignment horizontal="left" vertical="center"/>
    </xf>
    <xf numFmtId="0" fontId="13" fillId="0" borderId="0" xfId="4" applyFont="1" applyBorder="1" applyAlignment="1">
      <alignment horizontal="center" vertical="center" wrapText="1"/>
    </xf>
    <xf numFmtId="0" fontId="22" fillId="0" borderId="0" xfId="4" applyFont="1" applyBorder="1" applyAlignment="1">
      <alignment horizontal="center" vertical="center" wrapText="1"/>
    </xf>
    <xf numFmtId="0" fontId="23" fillId="0" borderId="0" xfId="4" applyFont="1" applyBorder="1" applyAlignment="1">
      <alignment horizontal="center" vertical="center" wrapText="1"/>
    </xf>
    <xf numFmtId="0" fontId="7" fillId="0" borderId="0" xfId="4" applyFont="1" applyBorder="1" applyAlignment="1">
      <alignment horizontal="justify" vertical="center"/>
    </xf>
    <xf numFmtId="0" fontId="10" fillId="0" borderId="0" xfId="4" applyFont="1" applyFill="1" applyBorder="1" applyAlignment="1">
      <alignment horizontal="justify" vertical="center"/>
    </xf>
    <xf numFmtId="0" fontId="21" fillId="0" borderId="0" xfId="4" applyFont="1" applyBorder="1" applyAlignment="1">
      <alignment horizontal="center" vertical="center"/>
    </xf>
    <xf numFmtId="0" fontId="24" fillId="0" borderId="0" xfId="5" applyFont="1" applyAlignment="1">
      <alignment wrapText="1"/>
    </xf>
    <xf numFmtId="0" fontId="25" fillId="0" borderId="0" xfId="4" applyFont="1" applyBorder="1" applyAlignment="1">
      <alignment horizontal="justify" vertical="center"/>
    </xf>
    <xf numFmtId="0" fontId="8" fillId="0" borderId="0" xfId="5" applyFont="1" applyBorder="1"/>
    <xf numFmtId="0" fontId="24" fillId="0" borderId="0" xfId="5" applyFont="1" applyBorder="1"/>
    <xf numFmtId="0" fontId="19" fillId="0" borderId="0" xfId="5" applyFont="1" applyBorder="1"/>
    <xf numFmtId="0" fontId="12" fillId="0" borderId="0" xfId="4" applyFont="1" applyBorder="1" applyAlignment="1">
      <alignment horizontal="justify" vertical="center"/>
    </xf>
    <xf numFmtId="4" fontId="8" fillId="0" borderId="0" xfId="5" applyNumberFormat="1" applyFont="1" applyBorder="1"/>
    <xf numFmtId="0" fontId="26" fillId="0" borderId="0" xfId="4" applyFont="1" applyFill="1" applyBorder="1" applyAlignment="1">
      <alignment horizontal="justify" vertical="center"/>
    </xf>
    <xf numFmtId="0" fontId="21" fillId="0" borderId="0" xfId="4" applyFont="1" applyBorder="1" applyAlignment="1">
      <alignment horizontal="justify" vertical="center"/>
    </xf>
    <xf numFmtId="0" fontId="14" fillId="0" borderId="0" xfId="4" applyFont="1" applyBorder="1" applyAlignment="1">
      <alignment horizontal="justify" vertical="center"/>
    </xf>
    <xf numFmtId="0" fontId="27" fillId="0" borderId="0" xfId="4" applyFont="1" applyFill="1" applyBorder="1" applyAlignment="1">
      <alignment horizontal="justify" vertical="center"/>
    </xf>
    <xf numFmtId="0" fontId="28" fillId="0" borderId="0" xfId="4" applyFont="1" applyBorder="1" applyAlignment="1">
      <alignment horizontal="justify" vertical="center"/>
    </xf>
    <xf numFmtId="3" fontId="8" fillId="0" borderId="0" xfId="5" applyNumberFormat="1" applyFont="1" applyFill="1" applyBorder="1"/>
    <xf numFmtId="3" fontId="29" fillId="0" borderId="0" xfId="5" applyNumberFormat="1" applyFont="1" applyBorder="1"/>
    <xf numFmtId="3" fontId="19" fillId="0" borderId="0" xfId="5" quotePrefix="1" applyNumberFormat="1" applyFont="1" applyBorder="1"/>
    <xf numFmtId="3" fontId="29" fillId="0" borderId="0" xfId="5" applyNumberFormat="1" applyFont="1" applyAlignment="1">
      <alignment wrapText="1"/>
    </xf>
    <xf numFmtId="0" fontId="8" fillId="0" borderId="0" xfId="4" applyFont="1" applyBorder="1" applyAlignment="1">
      <alignment horizontal="justify" vertical="center"/>
    </xf>
    <xf numFmtId="3" fontId="8" fillId="0" borderId="0" xfId="5" applyNumberFormat="1" applyFont="1" applyFill="1" applyAlignment="1">
      <alignment wrapText="1"/>
    </xf>
    <xf numFmtId="0" fontId="21" fillId="0" borderId="0" xfId="4" applyFont="1" applyBorder="1" applyAlignment="1">
      <alignment vertical="center"/>
    </xf>
    <xf numFmtId="3" fontId="10" fillId="0" borderId="0" xfId="5" applyNumberFormat="1" applyFont="1" applyFill="1" applyBorder="1"/>
    <xf numFmtId="3" fontId="29" fillId="0" borderId="0" xfId="5" applyNumberFormat="1" applyFont="1" applyFill="1" applyBorder="1"/>
    <xf numFmtId="3" fontId="7" fillId="0" borderId="0" xfId="5" applyNumberFormat="1" applyFont="1" applyFill="1" applyBorder="1"/>
    <xf numFmtId="0" fontId="10" fillId="0" borderId="0" xfId="5" applyFont="1" applyFill="1" applyAlignment="1">
      <alignment wrapText="1"/>
    </xf>
    <xf numFmtId="3" fontId="8" fillId="0" borderId="0" xfId="5" applyNumberFormat="1" applyFont="1" applyFill="1"/>
    <xf numFmtId="3" fontId="19" fillId="0" borderId="0" xfId="5" applyNumberFormat="1" applyFont="1" applyBorder="1"/>
    <xf numFmtId="0" fontId="8" fillId="0" borderId="0" xfId="5" applyFont="1" applyFill="1"/>
    <xf numFmtId="0" fontId="28" fillId="0" borderId="0" xfId="4" applyFont="1" applyFill="1" applyBorder="1" applyAlignment="1">
      <alignment horizontal="justify" vertical="center"/>
    </xf>
    <xf numFmtId="0" fontId="30" fillId="0" borderId="0" xfId="4" applyFont="1" applyBorder="1" applyAlignment="1">
      <alignment horizontal="left" vertical="center"/>
    </xf>
    <xf numFmtId="0" fontId="21" fillId="0" borderId="0" xfId="4" applyFont="1" applyBorder="1" applyAlignment="1">
      <alignment horizontal="left"/>
    </xf>
    <xf numFmtId="0" fontId="12" fillId="0" borderId="0" xfId="4" applyFont="1" applyBorder="1" applyAlignment="1">
      <alignment horizontal="left"/>
    </xf>
    <xf numFmtId="3" fontId="31" fillId="0" borderId="0" xfId="5" applyNumberFormat="1" applyFont="1" applyFill="1" applyBorder="1"/>
    <xf numFmtId="0" fontId="24" fillId="0" borderId="0" xfId="5" applyFont="1" applyBorder="1" applyAlignment="1">
      <alignment wrapText="1"/>
    </xf>
    <xf numFmtId="0" fontId="7" fillId="0" borderId="0" xfId="5" applyFont="1"/>
    <xf numFmtId="0" fontId="20" fillId="0" borderId="0" xfId="4" applyFont="1" applyFill="1" applyBorder="1"/>
    <xf numFmtId="0" fontId="10" fillId="0" borderId="0" xfId="5" applyFont="1" applyFill="1" applyBorder="1"/>
    <xf numFmtId="0" fontId="8" fillId="0" borderId="0" xfId="5" applyFont="1" applyBorder="1" applyAlignment="1">
      <alignment wrapText="1"/>
    </xf>
    <xf numFmtId="0" fontId="7" fillId="0" borderId="0" xfId="5" quotePrefix="1" applyFont="1" applyAlignment="1">
      <alignment horizontal="center" wrapText="1"/>
    </xf>
    <xf numFmtId="0" fontId="19" fillId="0" borderId="0" xfId="5" applyFont="1" applyBorder="1" applyAlignment="1">
      <alignment wrapText="1"/>
    </xf>
    <xf numFmtId="0" fontId="7" fillId="0" borderId="0" xfId="5" quotePrefix="1" applyFont="1" applyBorder="1" applyAlignment="1">
      <alignment wrapText="1"/>
    </xf>
    <xf numFmtId="0" fontId="14" fillId="0" borderId="0" xfId="4" applyFont="1" applyBorder="1" applyAlignment="1">
      <alignment vertical="center"/>
    </xf>
    <xf numFmtId="0" fontId="27" fillId="0" borderId="0" xfId="4" applyFont="1" applyFill="1" applyBorder="1" applyAlignment="1">
      <alignment vertical="center"/>
    </xf>
    <xf numFmtId="3" fontId="32" fillId="0" borderId="0" xfId="5" applyNumberFormat="1" applyFont="1" applyFill="1" applyBorder="1"/>
    <xf numFmtId="3" fontId="29" fillId="0" borderId="0" xfId="5" applyNumberFormat="1" applyFont="1" applyFill="1" applyAlignment="1">
      <alignment wrapText="1"/>
    </xf>
    <xf numFmtId="0" fontId="10" fillId="0" borderId="0" xfId="5" applyFont="1" applyAlignment="1">
      <alignment horizontal="center" wrapText="1"/>
    </xf>
    <xf numFmtId="0" fontId="7" fillId="0" borderId="0" xfId="5" applyFont="1" applyAlignment="1">
      <alignment horizontal="center" wrapText="1"/>
    </xf>
    <xf numFmtId="0" fontId="10" fillId="0" borderId="0" xfId="5" applyFont="1" applyFill="1" applyAlignment="1">
      <alignment horizontal="center" wrapText="1"/>
    </xf>
    <xf numFmtId="3" fontId="8" fillId="0" borderId="0" xfId="5" applyNumberFormat="1" applyFont="1" applyBorder="1"/>
    <xf numFmtId="0" fontId="33" fillId="0" borderId="0" xfId="5" applyFont="1" applyAlignment="1">
      <alignment horizontal="left" readingOrder="2"/>
    </xf>
    <xf numFmtId="0" fontId="3" fillId="0" borderId="0" xfId="3"/>
    <xf numFmtId="0" fontId="3" fillId="0" borderId="0" xfId="8"/>
    <xf numFmtId="0" fontId="3" fillId="0" borderId="0" xfId="8" applyFill="1"/>
    <xf numFmtId="0" fontId="3" fillId="0" borderId="0" xfId="8" applyFont="1" applyFill="1"/>
    <xf numFmtId="0" fontId="29" fillId="0" borderId="0" xfId="3" applyFont="1" applyBorder="1" applyAlignment="1">
      <alignment horizontal="center"/>
    </xf>
    <xf numFmtId="0" fontId="24" fillId="0" borderId="0" xfId="8" applyFont="1" applyFill="1"/>
    <xf numFmtId="0" fontId="24" fillId="0" borderId="0" xfId="8" applyFont="1"/>
    <xf numFmtId="0" fontId="24" fillId="0" borderId="0" xfId="8" applyFont="1" applyAlignment="1">
      <alignment wrapText="1"/>
    </xf>
    <xf numFmtId="0" fontId="29" fillId="0" borderId="0" xfId="8" applyFont="1" applyFill="1" applyBorder="1" applyAlignment="1">
      <alignment horizontal="center"/>
    </xf>
    <xf numFmtId="0" fontId="29" fillId="4" borderId="0" xfId="8" applyFont="1" applyFill="1" applyBorder="1" applyAlignment="1">
      <alignment horizontal="center"/>
    </xf>
    <xf numFmtId="0" fontId="29" fillId="4" borderId="0" xfId="8" applyFont="1" applyFill="1" applyBorder="1" applyAlignment="1">
      <alignment horizontal="center" wrapText="1"/>
    </xf>
    <xf numFmtId="0" fontId="29" fillId="0" borderId="0" xfId="8" applyFont="1" applyFill="1" applyBorder="1" applyAlignment="1">
      <alignment horizontal="center" wrapText="1"/>
    </xf>
    <xf numFmtId="0" fontId="29" fillId="0" borderId="0" xfId="4" applyFont="1" applyFill="1" applyBorder="1" applyAlignment="1">
      <alignment horizontal="justify" vertical="center"/>
    </xf>
    <xf numFmtId="0" fontId="34" fillId="0" borderId="0" xfId="4" applyFont="1" applyBorder="1" applyAlignment="1">
      <alignment horizontal="center" vertical="center" wrapText="1"/>
    </xf>
    <xf numFmtId="0" fontId="34" fillId="0" borderId="0" xfId="4" applyFont="1" applyFill="1" applyBorder="1" applyAlignment="1">
      <alignment horizontal="center" vertical="center" wrapText="1"/>
    </xf>
    <xf numFmtId="0" fontId="8" fillId="0" borderId="0" xfId="8" applyFont="1" applyBorder="1"/>
    <xf numFmtId="0" fontId="8" fillId="0" borderId="0" xfId="8" applyFont="1" applyFill="1" applyBorder="1"/>
    <xf numFmtId="0" fontId="35" fillId="0" borderId="0" xfId="4" applyFont="1" applyFill="1" applyBorder="1" applyAlignment="1">
      <alignment horizontal="justify" vertical="center"/>
    </xf>
    <xf numFmtId="4" fontId="10" fillId="0" borderId="0" xfId="8" applyNumberFormat="1" applyFont="1" applyBorder="1"/>
    <xf numFmtId="0" fontId="13" fillId="0" borderId="0" xfId="4" applyFont="1" applyBorder="1" applyAlignment="1">
      <alignment horizontal="justify" vertical="center"/>
    </xf>
    <xf numFmtId="0" fontId="10" fillId="0" borderId="0" xfId="8" applyFont="1" applyBorder="1"/>
    <xf numFmtId="0" fontId="10" fillId="0" borderId="0" xfId="8" applyFont="1" applyFill="1" applyBorder="1"/>
    <xf numFmtId="3" fontId="10" fillId="0" borderId="0" xfId="8" applyNumberFormat="1" applyFont="1" applyBorder="1"/>
    <xf numFmtId="3" fontId="10" fillId="0" borderId="0" xfId="8" applyNumberFormat="1" applyFont="1" applyFill="1" applyBorder="1"/>
    <xf numFmtId="0" fontId="24" fillId="0" borderId="0" xfId="4" applyFont="1" applyFill="1" applyBorder="1" applyAlignment="1">
      <alignment horizontal="justify" vertical="center"/>
    </xf>
    <xf numFmtId="3" fontId="8" fillId="0" borderId="0" xfId="8" applyNumberFormat="1" applyFont="1" applyBorder="1"/>
    <xf numFmtId="3" fontId="8" fillId="0" borderId="0" xfId="8" applyNumberFormat="1" applyFont="1" applyFill="1" applyBorder="1"/>
    <xf numFmtId="4" fontId="8" fillId="0" borderId="0" xfId="8" applyNumberFormat="1" applyFont="1" applyBorder="1"/>
    <xf numFmtId="4" fontId="8" fillId="0" borderId="0" xfId="8" applyNumberFormat="1" applyFont="1" applyFill="1" applyBorder="1"/>
    <xf numFmtId="3" fontId="10" fillId="0" borderId="0" xfId="8" quotePrefix="1" applyNumberFormat="1" applyFont="1" applyBorder="1"/>
    <xf numFmtId="0" fontId="36" fillId="0" borderId="0" xfId="4" applyFont="1" applyBorder="1" applyAlignment="1">
      <alignment horizontal="justify" vertical="center"/>
    </xf>
    <xf numFmtId="0" fontId="24" fillId="0" borderId="0" xfId="8" applyFont="1" applyFill="1" applyBorder="1" applyAlignment="1">
      <alignment horizontal="justify" vertical="center"/>
    </xf>
    <xf numFmtId="0" fontId="28" fillId="0" borderId="0" xfId="4" applyFont="1" applyBorder="1" applyAlignment="1">
      <alignment horizontal="justify" vertical="center" wrapText="1"/>
    </xf>
    <xf numFmtId="0" fontId="13" fillId="0" borderId="0" xfId="4" applyFont="1" applyBorder="1" applyAlignment="1">
      <alignment horizontal="justify" vertical="center" wrapText="1"/>
    </xf>
    <xf numFmtId="0" fontId="13" fillId="0" borderId="0" xfId="8" applyFont="1" applyBorder="1" applyAlignment="1">
      <alignment horizontal="justify" vertical="center"/>
    </xf>
    <xf numFmtId="0" fontId="28" fillId="0" borderId="0" xfId="8" applyFont="1" applyBorder="1" applyAlignment="1">
      <alignment horizontal="justify" vertical="center"/>
    </xf>
    <xf numFmtId="0" fontId="28" fillId="0" borderId="0" xfId="8" applyFont="1" applyFill="1" applyBorder="1" applyAlignment="1">
      <alignment horizontal="justify" vertical="center"/>
    </xf>
    <xf numFmtId="0" fontId="21" fillId="0" borderId="0" xfId="8" applyFont="1" applyBorder="1" applyAlignment="1">
      <alignment horizontal="left" vertical="center"/>
    </xf>
    <xf numFmtId="0" fontId="10" fillId="0" borderId="0" xfId="8" applyFont="1" applyAlignment="1">
      <alignment horizontal="center" wrapText="1"/>
    </xf>
    <xf numFmtId="0" fontId="10" fillId="0" borderId="0" xfId="8" applyFont="1" applyFill="1" applyAlignment="1">
      <alignment horizontal="center" wrapText="1"/>
    </xf>
    <xf numFmtId="0" fontId="10" fillId="4" borderId="0" xfId="8" applyFont="1" applyFill="1" applyBorder="1" applyAlignment="1">
      <alignment horizontal="center"/>
    </xf>
    <xf numFmtId="0" fontId="10" fillId="4" borderId="0" xfId="8" applyFont="1" applyFill="1" applyBorder="1" applyAlignment="1">
      <alignment horizontal="center" wrapText="1"/>
    </xf>
    <xf numFmtId="0" fontId="29" fillId="0" borderId="0" xfId="8" applyFont="1" applyFill="1" applyBorder="1" applyAlignment="1">
      <alignment horizontal="justify" vertical="center"/>
    </xf>
    <xf numFmtId="0" fontId="12" fillId="0" borderId="0" xfId="8" applyFont="1" applyBorder="1" applyAlignment="1">
      <alignment horizontal="justify" vertical="center"/>
    </xf>
    <xf numFmtId="0" fontId="35" fillId="0" borderId="0" xfId="8" applyFont="1" applyFill="1" applyBorder="1" applyAlignment="1">
      <alignment horizontal="justify" vertical="center"/>
    </xf>
    <xf numFmtId="0" fontId="21" fillId="0" borderId="0" xfId="8" applyFont="1" applyBorder="1" applyAlignment="1">
      <alignment horizontal="justify" vertical="center"/>
    </xf>
    <xf numFmtId="0" fontId="37" fillId="0" borderId="0" xfId="8" applyFont="1" applyFill="1" applyBorder="1" applyAlignment="1">
      <alignment horizontal="justify" vertical="center"/>
    </xf>
    <xf numFmtId="3" fontId="8" fillId="0" borderId="0" xfId="8" applyNumberFormat="1" applyFont="1"/>
    <xf numFmtId="0" fontId="3" fillId="0" borderId="0" xfId="8" applyFont="1"/>
    <xf numFmtId="0" fontId="38" fillId="0" borderId="0" xfId="8" applyFont="1" applyFill="1" applyBorder="1" applyAlignment="1">
      <alignment horizontal="justify" vertical="center"/>
    </xf>
    <xf numFmtId="0" fontId="39" fillId="0" borderId="0" xfId="8" applyFont="1" applyFill="1" applyBorder="1" applyAlignment="1">
      <alignment horizontal="justify" vertical="center"/>
    </xf>
    <xf numFmtId="0" fontId="40" fillId="0" borderId="0" xfId="8" applyFont="1" applyBorder="1" applyAlignment="1">
      <alignment horizontal="justify" vertical="center"/>
    </xf>
    <xf numFmtId="0" fontId="30" fillId="0" borderId="0" xfId="8" applyFont="1" applyBorder="1" applyAlignment="1">
      <alignment horizontal="justify" vertical="center"/>
    </xf>
    <xf numFmtId="0" fontId="41" fillId="0" borderId="0" xfId="8" applyFont="1" applyBorder="1" applyAlignment="1">
      <alignment horizontal="justify" vertical="center"/>
    </xf>
    <xf numFmtId="3" fontId="29" fillId="0" borderId="0" xfId="8" applyNumberFormat="1" applyFont="1" applyBorder="1"/>
    <xf numFmtId="3" fontId="29" fillId="0" borderId="0" xfId="8" applyNumberFormat="1" applyFont="1" applyFill="1" applyBorder="1"/>
    <xf numFmtId="0" fontId="29" fillId="0" borderId="0" xfId="8" applyFont="1" applyAlignment="1">
      <alignment horizontal="center" wrapText="1"/>
    </xf>
    <xf numFmtId="0" fontId="29" fillId="0" borderId="0" xfId="8" applyFont="1" applyFill="1" applyAlignment="1">
      <alignment horizontal="center" wrapText="1"/>
    </xf>
    <xf numFmtId="0" fontId="42" fillId="0" borderId="0" xfId="8" applyFont="1" applyBorder="1" applyAlignment="1">
      <alignment horizontal="justify" vertical="center"/>
    </xf>
    <xf numFmtId="0" fontId="22" fillId="0" borderId="0" xfId="8" applyFont="1" applyBorder="1" applyAlignment="1">
      <alignment horizontal="justify" vertical="center"/>
    </xf>
    <xf numFmtId="3" fontId="24" fillId="0" borderId="0" xfId="8" applyNumberFormat="1" applyFont="1" applyBorder="1"/>
    <xf numFmtId="3" fontId="24" fillId="0" borderId="0" xfId="8" applyNumberFormat="1" applyFont="1" applyFill="1" applyBorder="1"/>
    <xf numFmtId="0" fontId="43" fillId="0" borderId="0" xfId="8" applyFont="1" applyFill="1" applyBorder="1" applyAlignment="1">
      <alignment horizontal="justify" vertical="center"/>
    </xf>
    <xf numFmtId="0" fontId="44" fillId="0" borderId="0" xfId="8" applyFont="1" applyBorder="1" applyAlignment="1">
      <alignment horizontal="justify" vertical="center"/>
    </xf>
    <xf numFmtId="0" fontId="45" fillId="0" borderId="0" xfId="8" applyFont="1" applyBorder="1" applyAlignment="1">
      <alignment horizontal="justify" vertical="center"/>
    </xf>
    <xf numFmtId="0" fontId="46" fillId="0" borderId="0" xfId="8" applyFont="1" applyFill="1" applyBorder="1" applyAlignment="1">
      <alignment horizontal="justify" vertical="center"/>
    </xf>
    <xf numFmtId="0" fontId="41" fillId="0" borderId="0" xfId="8" applyFont="1" applyFill="1" applyBorder="1" applyAlignment="1">
      <alignment horizontal="justify" vertical="center"/>
    </xf>
    <xf numFmtId="0" fontId="37" fillId="0" borderId="0" xfId="8" applyFont="1" applyFill="1" applyBorder="1"/>
    <xf numFmtId="0" fontId="41" fillId="0" borderId="0" xfId="8" applyFont="1" applyBorder="1"/>
    <xf numFmtId="3" fontId="24" fillId="0" borderId="0" xfId="8" applyNumberFormat="1" applyFont="1" applyBorder="1" applyAlignment="1">
      <alignment wrapText="1"/>
    </xf>
    <xf numFmtId="0" fontId="42" fillId="0" borderId="0" xfId="8" applyFont="1" applyBorder="1" applyAlignment="1">
      <alignment horizontal="left"/>
    </xf>
    <xf numFmtId="0" fontId="47" fillId="0" borderId="0" xfId="8" applyFont="1" applyBorder="1"/>
    <xf numFmtId="3" fontId="29" fillId="0" borderId="0" xfId="8" applyNumberFormat="1" applyFont="1" applyBorder="1" applyAlignment="1">
      <alignment wrapText="1"/>
    </xf>
    <xf numFmtId="0" fontId="47" fillId="0" borderId="0" xfId="8" applyFont="1" applyBorder="1" applyAlignment="1">
      <alignment horizontal="left"/>
    </xf>
    <xf numFmtId="3" fontId="29" fillId="0" borderId="0" xfId="8" applyNumberFormat="1" applyFont="1" applyFill="1" applyBorder="1" applyAlignment="1">
      <alignment wrapText="1"/>
    </xf>
    <xf numFmtId="3" fontId="24" fillId="0" borderId="0" xfId="8" applyNumberFormat="1" applyFont="1" applyAlignment="1">
      <alignment wrapText="1"/>
    </xf>
    <xf numFmtId="3" fontId="24" fillId="0" borderId="0" xfId="8" applyNumberFormat="1" applyFont="1"/>
    <xf numFmtId="3" fontId="24" fillId="0" borderId="0" xfId="8" applyNumberFormat="1" applyFont="1" applyFill="1"/>
    <xf numFmtId="0" fontId="8" fillId="0" borderId="0" xfId="8" applyFont="1" applyFill="1"/>
    <xf numFmtId="0" fontId="8" fillId="0" borderId="0" xfId="8" applyFont="1"/>
    <xf numFmtId="0" fontId="8" fillId="0" borderId="0" xfId="8" applyFont="1" applyAlignment="1">
      <alignment wrapText="1"/>
    </xf>
    <xf numFmtId="0" fontId="3" fillId="0" borderId="0" xfId="8" applyAlignment="1">
      <alignment wrapText="1"/>
    </xf>
    <xf numFmtId="0" fontId="10" fillId="0" borderId="0" xfId="3" applyFont="1" applyBorder="1" applyAlignment="1">
      <alignment vertical="justify" wrapText="1"/>
    </xf>
    <xf numFmtId="0" fontId="10" fillId="0" borderId="0" xfId="8" applyFont="1" applyFill="1" applyBorder="1" applyAlignment="1">
      <alignment vertical="top" wrapText="1"/>
    </xf>
    <xf numFmtId="0" fontId="13" fillId="0" borderId="0" xfId="4" quotePrefix="1" applyFont="1" applyBorder="1" applyAlignment="1">
      <alignment horizontal="center" vertical="center" wrapText="1"/>
    </xf>
    <xf numFmtId="0" fontId="29" fillId="0" borderId="0" xfId="8" applyFont="1" applyAlignment="1">
      <alignment wrapText="1"/>
    </xf>
    <xf numFmtId="0" fontId="10" fillId="0" borderId="0" xfId="8" applyFont="1" applyAlignment="1">
      <alignment wrapText="1"/>
    </xf>
    <xf numFmtId="0" fontId="8" fillId="0" borderId="0" xfId="8" applyFont="1" applyFill="1" applyBorder="1" applyAlignment="1">
      <alignment vertical="top" wrapText="1"/>
    </xf>
    <xf numFmtId="3" fontId="8" fillId="0" borderId="0" xfId="8" applyNumberFormat="1" applyFont="1" applyFill="1" applyBorder="1" applyAlignment="1">
      <alignment vertical="top" wrapText="1"/>
    </xf>
    <xf numFmtId="3" fontId="8" fillId="0" borderId="0" xfId="8" applyNumberFormat="1" applyFont="1" applyAlignment="1">
      <alignment wrapText="1"/>
    </xf>
    <xf numFmtId="0" fontId="48" fillId="0" borderId="0" xfId="8" applyFont="1" applyAlignment="1">
      <alignment horizontal="center"/>
    </xf>
    <xf numFmtId="0" fontId="27" fillId="0" borderId="0" xfId="8" applyFont="1" applyFill="1" applyBorder="1" applyAlignment="1">
      <alignment vertical="top" wrapText="1"/>
    </xf>
    <xf numFmtId="3" fontId="10" fillId="0" borderId="0" xfId="8" applyNumberFormat="1" applyFont="1" applyFill="1" applyBorder="1" applyAlignment="1">
      <alignment vertical="top" wrapText="1"/>
    </xf>
    <xf numFmtId="3" fontId="10" fillId="0" borderId="0" xfId="8" applyNumberFormat="1" applyFont="1" applyFill="1" applyAlignment="1">
      <alignment wrapText="1"/>
    </xf>
    <xf numFmtId="0" fontId="49" fillId="0" borderId="0" xfId="8" applyFont="1" applyAlignment="1">
      <alignment horizontal="left" readingOrder="2"/>
    </xf>
    <xf numFmtId="0" fontId="10" fillId="0" borderId="0" xfId="8" applyFont="1"/>
    <xf numFmtId="0" fontId="6" fillId="0" borderId="0" xfId="8" applyFont="1" applyFill="1" applyBorder="1" applyAlignment="1"/>
    <xf numFmtId="3" fontId="3" fillId="0" borderId="0" xfId="8" applyNumberFormat="1"/>
    <xf numFmtId="0" fontId="6" fillId="2" borderId="0" xfId="0" applyFont="1" applyFill="1" applyBorder="1"/>
    <xf numFmtId="0" fontId="6" fillId="2" borderId="0" xfId="0" applyFont="1" applyFill="1" applyBorder="1" applyAlignment="1">
      <alignment vertical="top"/>
    </xf>
    <xf numFmtId="0" fontId="50" fillId="2" borderId="0" xfId="0" applyFont="1" applyFill="1"/>
    <xf numFmtId="0" fontId="10" fillId="2" borderId="0" xfId="0" applyFont="1" applyFill="1" applyBorder="1" applyAlignment="1"/>
    <xf numFmtId="0" fontId="10" fillId="2" borderId="0" xfId="10" applyNumberFormat="1" applyFont="1" applyFill="1" applyBorder="1" applyAlignment="1">
      <alignment horizontal="centerContinuous" vertical="center"/>
    </xf>
    <xf numFmtId="0" fontId="10" fillId="2" borderId="0" xfId="0" applyFont="1" applyFill="1" applyBorder="1" applyAlignment="1">
      <alignment horizontal="right"/>
    </xf>
    <xf numFmtId="0" fontId="8" fillId="2" borderId="0" xfId="0" applyNumberFormat="1" applyFont="1" applyFill="1" applyBorder="1" applyAlignment="1" applyProtection="1"/>
    <xf numFmtId="164" fontId="10" fillId="0" borderId="1" xfId="1" applyNumberFormat="1" applyFont="1" applyFill="1" applyBorder="1" applyAlignment="1">
      <alignment horizontal="center" vertical="center" wrapText="1"/>
    </xf>
    <xf numFmtId="164" fontId="10" fillId="0" borderId="2" xfId="1" applyNumberFormat="1" applyFont="1" applyFill="1" applyBorder="1" applyAlignment="1">
      <alignment horizontal="center" vertical="center" wrapText="1"/>
    </xf>
    <xf numFmtId="164" fontId="10" fillId="0" borderId="3" xfId="1" applyNumberFormat="1" applyFont="1" applyFill="1" applyBorder="1" applyAlignment="1">
      <alignment horizontal="center" vertical="center" wrapText="1"/>
    </xf>
    <xf numFmtId="0" fontId="5" fillId="2" borderId="0" xfId="0" applyFont="1" applyFill="1" applyBorder="1" applyAlignment="1">
      <alignment vertical="top"/>
    </xf>
    <xf numFmtId="3" fontId="6" fillId="0" borderId="0" xfId="0" applyNumberFormat="1" applyFont="1" applyFill="1" applyBorder="1" applyAlignment="1" applyProtection="1">
      <alignment horizontal="right" vertical="top"/>
      <protection locked="0"/>
    </xf>
    <xf numFmtId="3" fontId="6" fillId="0" borderId="0" xfId="0" applyNumberFormat="1" applyFont="1" applyFill="1" applyBorder="1" applyAlignment="1" applyProtection="1">
      <alignment horizontal="right" vertical="top"/>
    </xf>
    <xf numFmtId="3" fontId="6" fillId="0" borderId="0" xfId="0" applyNumberFormat="1" applyFont="1" applyFill="1" applyBorder="1" applyAlignment="1">
      <alignment horizontal="right" vertical="top"/>
    </xf>
    <xf numFmtId="0" fontId="5" fillId="0" borderId="0" xfId="0" applyFont="1" applyFill="1" applyBorder="1" applyAlignment="1">
      <alignment horizontal="left" vertical="top" wrapText="1"/>
    </xf>
    <xf numFmtId="0" fontId="10" fillId="0" borderId="0" xfId="0" applyFont="1" applyFill="1" applyBorder="1" applyAlignment="1">
      <alignment vertical="top"/>
    </xf>
    <xf numFmtId="3" fontId="5" fillId="0" borderId="0" xfId="0" applyNumberFormat="1" applyFont="1" applyFill="1" applyBorder="1" applyAlignment="1" applyProtection="1">
      <alignment horizontal="right" vertical="top"/>
    </xf>
    <xf numFmtId="3" fontId="5" fillId="0" borderId="0" xfId="0" applyNumberFormat="1" applyFont="1" applyFill="1" applyBorder="1" applyAlignment="1" applyProtection="1">
      <alignment horizontal="right" vertical="top"/>
      <protection locked="0"/>
    </xf>
    <xf numFmtId="0" fontId="8" fillId="0" borderId="0" xfId="0" applyFont="1" applyFill="1" applyBorder="1" applyAlignment="1">
      <alignment vertical="top"/>
    </xf>
    <xf numFmtId="3" fontId="50" fillId="2" borderId="0" xfId="0" applyNumberFormat="1" applyFont="1" applyFill="1"/>
    <xf numFmtId="0" fontId="50" fillId="2" borderId="0" xfId="0" applyFont="1" applyFill="1" applyBorder="1"/>
    <xf numFmtId="0" fontId="50" fillId="0" borderId="0" xfId="0" applyFont="1" applyFill="1" applyBorder="1"/>
    <xf numFmtId="0" fontId="8" fillId="0" borderId="0" xfId="0" applyFont="1" applyFill="1" applyBorder="1" applyAlignment="1">
      <alignment wrapText="1"/>
    </xf>
    <xf numFmtId="3" fontId="50" fillId="0" borderId="0" xfId="0" applyNumberFormat="1" applyFont="1" applyFill="1" applyBorder="1"/>
    <xf numFmtId="0" fontId="8" fillId="2" borderId="0" xfId="0" applyFont="1" applyFill="1" applyBorder="1" applyAlignment="1">
      <alignment vertical="top"/>
    </xf>
    <xf numFmtId="0" fontId="8" fillId="2" borderId="0" xfId="0" applyFont="1" applyFill="1" applyBorder="1" applyAlignment="1">
      <alignment horizontal="left" vertical="top"/>
    </xf>
    <xf numFmtId="3" fontId="8" fillId="2" borderId="0" xfId="0" applyNumberFormat="1" applyFont="1" applyFill="1" applyBorder="1" applyAlignment="1">
      <alignment horizontal="left" vertical="top"/>
    </xf>
    <xf numFmtId="0" fontId="8" fillId="2" borderId="0" xfId="0" applyFont="1" applyFill="1" applyBorder="1"/>
    <xf numFmtId="43" fontId="8" fillId="2" borderId="0" xfId="1" applyFont="1" applyFill="1" applyBorder="1"/>
    <xf numFmtId="0" fontId="8" fillId="2" borderId="0" xfId="0" applyFont="1" applyFill="1" applyBorder="1" applyAlignment="1">
      <alignment vertical="center"/>
    </xf>
    <xf numFmtId="0" fontId="10" fillId="2" borderId="0" xfId="0" applyFont="1" applyFill="1" applyBorder="1" applyAlignment="1">
      <alignment horizontal="right" vertical="top"/>
    </xf>
    <xf numFmtId="0" fontId="10" fillId="2" borderId="0" xfId="0" applyFont="1" applyFill="1" applyBorder="1" applyAlignment="1">
      <alignment vertical="top"/>
    </xf>
    <xf numFmtId="0" fontId="50" fillId="0" borderId="0" xfId="0" applyFont="1"/>
    <xf numFmtId="3" fontId="5" fillId="2" borderId="0" xfId="0" applyNumberFormat="1" applyFont="1" applyFill="1" applyBorder="1" applyAlignment="1">
      <alignment horizontal="right" vertical="top"/>
    </xf>
    <xf numFmtId="4" fontId="5" fillId="2" borderId="0" xfId="0" applyNumberFormat="1" applyFont="1" applyFill="1" applyBorder="1" applyAlignment="1">
      <alignment horizontal="right" vertical="top"/>
    </xf>
    <xf numFmtId="0" fontId="3" fillId="0" borderId="0" xfId="11"/>
    <xf numFmtId="0" fontId="10" fillId="0" borderId="0" xfId="3" applyFont="1" applyBorder="1" applyAlignment="1"/>
    <xf numFmtId="0" fontId="3" fillId="0" borderId="0" xfId="11" applyAlignment="1">
      <alignment wrapText="1"/>
    </xf>
    <xf numFmtId="0" fontId="3" fillId="0" borderId="0" xfId="11" applyFont="1" applyFill="1"/>
    <xf numFmtId="0" fontId="3" fillId="0" borderId="0" xfId="11" applyFill="1"/>
    <xf numFmtId="0" fontId="10" fillId="0" borderId="0" xfId="11" applyFont="1" applyFill="1" applyBorder="1" applyAlignment="1">
      <alignment horizontal="center"/>
    </xf>
    <xf numFmtId="0" fontId="10" fillId="0" borderId="0" xfId="11" applyFont="1" applyFill="1" applyBorder="1" applyAlignment="1">
      <alignment horizontal="left" vertical="top" wrapText="1"/>
    </xf>
    <xf numFmtId="3" fontId="10" fillId="0" borderId="0" xfId="11" applyNumberFormat="1" applyFont="1" applyFill="1" applyBorder="1" applyAlignment="1" applyProtection="1">
      <alignment horizontal="right" vertical="top"/>
    </xf>
    <xf numFmtId="3" fontId="3" fillId="0" borderId="0" xfId="11" applyNumberFormat="1" applyFill="1" applyAlignment="1">
      <alignment wrapText="1"/>
    </xf>
    <xf numFmtId="3" fontId="3" fillId="0" borderId="0" xfId="11" applyNumberFormat="1"/>
    <xf numFmtId="0" fontId="10" fillId="0" borderId="0" xfId="11" applyFont="1" applyFill="1" applyBorder="1" applyAlignment="1">
      <alignment vertical="top" wrapText="1"/>
    </xf>
    <xf numFmtId="3" fontId="8" fillId="0" borderId="0" xfId="11" applyNumberFormat="1" applyFont="1" applyFill="1" applyBorder="1" applyAlignment="1" applyProtection="1">
      <alignment horizontal="right" vertical="top"/>
    </xf>
    <xf numFmtId="0" fontId="3" fillId="0" borderId="0" xfId="11" applyFill="1" applyAlignment="1">
      <alignment wrapText="1"/>
    </xf>
    <xf numFmtId="0" fontId="8" fillId="0" borderId="0" xfId="11" applyFont="1" applyFill="1" applyBorder="1" applyAlignment="1">
      <alignment horizontal="left" vertical="top" wrapText="1"/>
    </xf>
    <xf numFmtId="0" fontId="8" fillId="0" borderId="0" xfId="11" applyFont="1" applyFill="1" applyBorder="1" applyAlignment="1">
      <alignment horizontal="left" vertical="top"/>
    </xf>
    <xf numFmtId="0" fontId="12" fillId="0" borderId="0" xfId="4" applyFont="1" applyFill="1" applyBorder="1" applyAlignment="1">
      <alignment horizontal="center" vertical="center"/>
    </xf>
    <xf numFmtId="4" fontId="10" fillId="0" borderId="0" xfId="11" applyNumberFormat="1" applyFont="1" applyFill="1" applyBorder="1" applyAlignment="1">
      <alignment horizontal="center"/>
    </xf>
    <xf numFmtId="0" fontId="10" fillId="0" borderId="0" xfId="11" applyFont="1" applyFill="1" applyBorder="1" applyAlignment="1">
      <alignment vertical="top"/>
    </xf>
    <xf numFmtId="0" fontId="8" fillId="0" borderId="0" xfId="11" applyFont="1" applyFill="1" applyBorder="1" applyAlignment="1">
      <alignment vertical="top"/>
    </xf>
    <xf numFmtId="0" fontId="27" fillId="0" borderId="0" xfId="11" applyFont="1" applyFill="1" applyBorder="1" applyAlignment="1">
      <alignment vertical="top"/>
    </xf>
    <xf numFmtId="0" fontId="56" fillId="0" borderId="0" xfId="2" applyFont="1" applyFill="1" applyBorder="1" applyAlignment="1" applyProtection="1">
      <alignment horizontal="center"/>
    </xf>
    <xf numFmtId="3" fontId="10" fillId="0" borderId="0" xfId="6" applyNumberFormat="1" applyFont="1" applyFill="1" applyBorder="1" applyAlignment="1" applyProtection="1">
      <alignment horizontal="right" vertical="top" wrapText="1"/>
      <protection locked="0"/>
    </xf>
    <xf numFmtId="3" fontId="3" fillId="0" borderId="0" xfId="11" applyNumberFormat="1" applyAlignment="1">
      <alignment wrapText="1"/>
    </xf>
    <xf numFmtId="0" fontId="29" fillId="0" borderId="0" xfId="11" applyFont="1" applyFill="1" applyAlignment="1">
      <alignment wrapText="1"/>
    </xf>
    <xf numFmtId="0" fontId="24" fillId="0" borderId="0" xfId="11" applyFont="1" applyFill="1" applyBorder="1"/>
    <xf numFmtId="0" fontId="24" fillId="0" borderId="0" xfId="11" applyFont="1" applyFill="1" applyBorder="1" applyAlignment="1">
      <alignment wrapText="1"/>
    </xf>
    <xf numFmtId="0" fontId="15" fillId="0" borderId="0" xfId="11" applyFont="1"/>
    <xf numFmtId="0" fontId="24" fillId="0" borderId="0" xfId="11" applyFont="1" applyFill="1" applyAlignment="1">
      <alignment horizontal="left"/>
    </xf>
    <xf numFmtId="0" fontId="24" fillId="0" borderId="0" xfId="11" applyFont="1" applyAlignment="1">
      <alignment horizontal="left"/>
    </xf>
    <xf numFmtId="0" fontId="57" fillId="0" borderId="0" xfId="5" applyFont="1" applyFill="1" applyAlignment="1">
      <alignment vertical="center"/>
    </xf>
    <xf numFmtId="0" fontId="10" fillId="0" borderId="0" xfId="5" applyFont="1" applyFill="1" applyAlignment="1">
      <alignment vertical="center" wrapText="1"/>
    </xf>
    <xf numFmtId="0" fontId="10" fillId="0" borderId="0" xfId="5" applyFont="1" applyFill="1" applyAlignment="1">
      <alignment vertical="center"/>
    </xf>
    <xf numFmtId="3" fontId="8" fillId="0" borderId="0" xfId="5" applyNumberFormat="1" applyFont="1" applyFill="1" applyAlignment="1">
      <alignment vertical="center"/>
    </xf>
    <xf numFmtId="0" fontId="10" fillId="0" borderId="0" xfId="5" applyFont="1" applyFill="1" applyAlignment="1">
      <alignment horizontal="justify" vertical="center"/>
    </xf>
    <xf numFmtId="0" fontId="8" fillId="0" borderId="0" xfId="5" applyFont="1" applyFill="1" applyAlignment="1">
      <alignment vertical="center"/>
    </xf>
    <xf numFmtId="0" fontId="8" fillId="0" borderId="0" xfId="5" applyFont="1" applyFill="1" applyAlignment="1">
      <alignment horizontal="justify" vertical="center"/>
    </xf>
    <xf numFmtId="0" fontId="27" fillId="0" borderId="0" xfId="5" applyFont="1" applyFill="1" applyAlignment="1">
      <alignment horizontal="justify" vertical="center"/>
    </xf>
    <xf numFmtId="0" fontId="58" fillId="0" borderId="0" xfId="5" applyFont="1" applyFill="1" applyAlignment="1">
      <alignment horizontal="justify" vertical="center"/>
    </xf>
    <xf numFmtId="0" fontId="27" fillId="0" borderId="0" xfId="5" applyFont="1" applyFill="1" applyAlignment="1">
      <alignment vertical="center"/>
    </xf>
    <xf numFmtId="3" fontId="27" fillId="0" borderId="0" xfId="5" applyNumberFormat="1" applyFont="1" applyFill="1" applyAlignment="1">
      <alignment vertical="center"/>
    </xf>
    <xf numFmtId="3" fontId="8" fillId="0" borderId="0" xfId="5" applyNumberFormat="1" applyFont="1" applyFill="1" applyBorder="1" applyAlignment="1">
      <alignment horizontal="right" vertical="center"/>
    </xf>
    <xf numFmtId="167" fontId="57" fillId="0" borderId="0" xfId="5" applyNumberFormat="1" applyFont="1" applyFill="1" applyAlignment="1">
      <alignment vertical="center"/>
    </xf>
    <xf numFmtId="0" fontId="27" fillId="0" borderId="4" xfId="5" applyFont="1" applyFill="1" applyBorder="1" applyAlignment="1">
      <alignment horizontal="center" vertical="center" wrapText="1"/>
    </xf>
    <xf numFmtId="3" fontId="10" fillId="0" borderId="5" xfId="5" applyNumberFormat="1" applyFont="1" applyFill="1" applyBorder="1" applyAlignment="1">
      <alignment horizontal="center" vertical="center"/>
    </xf>
    <xf numFmtId="0" fontId="8" fillId="0" borderId="0" xfId="5" applyFont="1" applyFill="1" applyBorder="1" applyAlignment="1">
      <alignment horizontal="left" vertical="center"/>
    </xf>
    <xf numFmtId="0" fontId="27" fillId="0" borderId="0" xfId="5" applyFont="1" applyFill="1" applyBorder="1" applyAlignment="1">
      <alignment horizontal="center" vertical="center"/>
    </xf>
    <xf numFmtId="0" fontId="59" fillId="0" borderId="0" xfId="5" applyFont="1" applyFill="1" applyAlignment="1">
      <alignment vertical="center"/>
    </xf>
    <xf numFmtId="0" fontId="8" fillId="0" borderId="6" xfId="5" applyFont="1" applyFill="1" applyBorder="1" applyAlignment="1">
      <alignment vertical="center"/>
    </xf>
    <xf numFmtId="0" fontId="10" fillId="0" borderId="6" xfId="5" applyFont="1" applyFill="1" applyBorder="1" applyAlignment="1">
      <alignment vertical="center"/>
    </xf>
    <xf numFmtId="0" fontId="10" fillId="0" borderId="6" xfId="5" applyFont="1" applyFill="1" applyBorder="1" applyAlignment="1">
      <alignment horizontal="right" vertical="center"/>
    </xf>
    <xf numFmtId="3" fontId="10" fillId="0" borderId="6" xfId="5" applyNumberFormat="1" applyFont="1" applyFill="1" applyBorder="1" applyAlignment="1">
      <alignment vertical="center"/>
    </xf>
    <xf numFmtId="0" fontId="60" fillId="0" borderId="0" xfId="5" applyFont="1" applyFill="1" applyAlignment="1">
      <alignment vertical="center"/>
    </xf>
    <xf numFmtId="0" fontId="57" fillId="0" borderId="0" xfId="5" applyFont="1" applyFill="1" applyAlignment="1">
      <alignment horizontal="justify" vertical="center"/>
    </xf>
    <xf numFmtId="3" fontId="57" fillId="0" borderId="0" xfId="5" applyNumberFormat="1" applyFont="1" applyFill="1" applyAlignment="1">
      <alignment vertical="center"/>
    </xf>
    <xf numFmtId="0" fontId="27" fillId="0" borderId="5" xfId="5" applyFont="1" applyFill="1" applyBorder="1" applyAlignment="1">
      <alignment vertical="center"/>
    </xf>
    <xf numFmtId="49" fontId="8" fillId="0" borderId="0" xfId="5" quotePrefix="1" applyNumberFormat="1" applyFont="1" applyFill="1" applyBorder="1" applyAlignment="1">
      <alignment horizontal="left" vertical="center"/>
    </xf>
    <xf numFmtId="0" fontId="8" fillId="0" borderId="0" xfId="5" applyFont="1" applyFill="1" applyAlignment="1">
      <alignment horizontal="left" vertical="center"/>
    </xf>
    <xf numFmtId="0" fontId="8" fillId="0" borderId="0" xfId="5" applyFont="1" applyFill="1" applyBorder="1" applyAlignment="1">
      <alignment horizontal="left" vertical="center" wrapText="1"/>
    </xf>
    <xf numFmtId="0" fontId="61" fillId="0" borderId="0" xfId="5" applyFont="1" applyFill="1" applyAlignment="1">
      <alignment vertical="center"/>
    </xf>
    <xf numFmtId="49" fontId="8" fillId="0" borderId="0" xfId="5" applyNumberFormat="1" applyFont="1" applyFill="1" applyBorder="1" applyAlignment="1">
      <alignment horizontal="left" vertical="center"/>
    </xf>
    <xf numFmtId="3" fontId="62" fillId="0" borderId="0" xfId="5" applyNumberFormat="1" applyFont="1" applyFill="1" applyBorder="1" applyAlignment="1">
      <alignment horizontal="right" vertical="center"/>
    </xf>
    <xf numFmtId="0" fontId="10" fillId="0" borderId="7" xfId="5" applyFont="1" applyFill="1" applyBorder="1" applyAlignment="1">
      <alignment vertical="center"/>
    </xf>
    <xf numFmtId="3" fontId="10" fillId="0" borderId="7" xfId="5" applyNumberFormat="1" applyFont="1" applyFill="1" applyBorder="1" applyAlignment="1">
      <alignment vertical="center"/>
    </xf>
    <xf numFmtId="3" fontId="10" fillId="0" borderId="7" xfId="5" applyNumberFormat="1" applyFont="1" applyFill="1" applyBorder="1" applyAlignment="1">
      <alignment horizontal="right" vertical="center"/>
    </xf>
    <xf numFmtId="0" fontId="57" fillId="0" borderId="0" xfId="5" applyFont="1" applyFill="1" applyAlignment="1">
      <alignment horizontal="justify" wrapText="1"/>
    </xf>
    <xf numFmtId="0" fontId="8" fillId="0" borderId="0" xfId="5" quotePrefix="1" applyFont="1" applyFill="1" applyAlignment="1">
      <alignment vertical="center"/>
    </xf>
    <xf numFmtId="3" fontId="8" fillId="0" borderId="0" xfId="5" applyNumberFormat="1" applyFont="1" applyFill="1" applyBorder="1" applyAlignment="1">
      <alignment vertical="center"/>
    </xf>
    <xf numFmtId="3" fontId="10" fillId="0" borderId="0" xfId="5" applyNumberFormat="1" applyFont="1" applyFill="1" applyBorder="1" applyAlignment="1">
      <alignment vertical="center"/>
    </xf>
    <xf numFmtId="3" fontId="8" fillId="0" borderId="0" xfId="5" applyNumberFormat="1" applyFont="1" applyFill="1" applyAlignment="1">
      <alignment horizontal="right" vertical="center"/>
    </xf>
    <xf numFmtId="0" fontId="8" fillId="0" borderId="0" xfId="5" applyFont="1" applyFill="1" applyAlignment="1">
      <alignment vertical="center" wrapText="1"/>
    </xf>
    <xf numFmtId="3" fontId="57" fillId="0" borderId="0" xfId="5" applyNumberFormat="1" applyFont="1" applyFill="1" applyBorder="1" applyAlignment="1">
      <alignment vertical="center"/>
    </xf>
    <xf numFmtId="0" fontId="8" fillId="0" borderId="0" xfId="5" applyFont="1" applyFill="1" applyBorder="1" applyAlignment="1">
      <alignment vertical="center"/>
    </xf>
    <xf numFmtId="0" fontId="10" fillId="0" borderId="0" xfId="5" applyFont="1" applyFill="1" applyBorder="1" applyAlignment="1">
      <alignment vertical="center"/>
    </xf>
    <xf numFmtId="0" fontId="57" fillId="0" borderId="0" xfId="5" applyFont="1" applyFill="1" applyAlignment="1">
      <alignment horizontal="justify" vertical="center" wrapText="1"/>
    </xf>
    <xf numFmtId="4" fontId="8" fillId="0" borderId="0" xfId="5" applyNumberFormat="1" applyFont="1" applyFill="1" applyAlignment="1">
      <alignment vertical="center"/>
    </xf>
    <xf numFmtId="4" fontId="8" fillId="0" borderId="0" xfId="5" applyNumberFormat="1" applyFont="1" applyFill="1" applyAlignment="1">
      <alignment horizontal="right" vertical="center"/>
    </xf>
    <xf numFmtId="0" fontId="8" fillId="0" borderId="0" xfId="5" applyFont="1" applyFill="1" applyAlignment="1">
      <alignment horizontal="right" vertical="center"/>
    </xf>
    <xf numFmtId="0" fontId="10" fillId="0" borderId="0" xfId="5" applyFont="1" applyFill="1" applyBorder="1" applyAlignment="1">
      <alignment horizontal="right" vertical="center"/>
    </xf>
    <xf numFmtId="3" fontId="10" fillId="0" borderId="6" xfId="5" applyNumberFormat="1" applyFont="1" applyFill="1" applyBorder="1" applyAlignment="1">
      <alignment horizontal="right" vertical="center"/>
    </xf>
    <xf numFmtId="3" fontId="10" fillId="0" borderId="0" xfId="5" applyNumberFormat="1" applyFont="1" applyFill="1" applyBorder="1" applyAlignment="1">
      <alignment horizontal="right" vertical="center"/>
    </xf>
    <xf numFmtId="4" fontId="57" fillId="0" borderId="0" xfId="5" applyNumberFormat="1" applyFont="1" applyFill="1" applyAlignment="1">
      <alignment vertical="center"/>
    </xf>
    <xf numFmtId="4" fontId="27" fillId="0" borderId="0" xfId="5" applyNumberFormat="1" applyFont="1" applyFill="1" applyAlignment="1">
      <alignment vertical="center"/>
    </xf>
    <xf numFmtId="0" fontId="27" fillId="0" borderId="8" xfId="5" applyFont="1" applyFill="1" applyBorder="1" applyAlignment="1">
      <alignment horizontal="center" vertical="center"/>
    </xf>
    <xf numFmtId="0" fontId="8" fillId="0" borderId="0" xfId="5" applyFont="1" applyFill="1" applyAlignment="1">
      <alignment horizontal="center" vertical="center"/>
    </xf>
    <xf numFmtId="0" fontId="8" fillId="0" borderId="10" xfId="5" applyFont="1" applyFill="1" applyBorder="1" applyAlignment="1">
      <alignment horizontal="center" vertical="center"/>
    </xf>
    <xf numFmtId="0" fontId="8" fillId="0" borderId="10" xfId="5" applyFont="1" applyFill="1" applyBorder="1" applyAlignment="1">
      <alignment horizontal="left" vertical="center"/>
    </xf>
    <xf numFmtId="0" fontId="57" fillId="0" borderId="0" xfId="5" applyFont="1" applyFill="1" applyBorder="1" applyAlignment="1">
      <alignment vertical="center"/>
    </xf>
    <xf numFmtId="3" fontId="8" fillId="0" borderId="6" xfId="5" applyNumberFormat="1" applyFont="1" applyFill="1" applyBorder="1" applyAlignment="1">
      <alignment horizontal="right" vertical="center"/>
    </xf>
    <xf numFmtId="0" fontId="60" fillId="0" borderId="0" xfId="5" applyFont="1" applyFill="1" applyBorder="1" applyAlignment="1">
      <alignment horizontal="right" vertical="center"/>
    </xf>
    <xf numFmtId="3" fontId="60" fillId="0" borderId="0" xfId="5" applyNumberFormat="1" applyFont="1" applyFill="1" applyBorder="1" applyAlignment="1">
      <alignment horizontal="right" vertical="center"/>
    </xf>
    <xf numFmtId="0" fontId="10" fillId="0" borderId="0" xfId="5" applyFont="1" applyFill="1" applyBorder="1" applyAlignment="1">
      <alignment horizontal="center" vertical="center"/>
    </xf>
    <xf numFmtId="0" fontId="8" fillId="0" borderId="0" xfId="5" applyFont="1" applyFill="1" applyBorder="1" applyAlignment="1">
      <alignment vertical="center" wrapText="1"/>
    </xf>
    <xf numFmtId="0" fontId="57" fillId="0" borderId="0" xfId="5" applyFont="1" applyFill="1" applyBorder="1" applyAlignment="1">
      <alignment vertical="center" wrapText="1"/>
    </xf>
    <xf numFmtId="3" fontId="8" fillId="0" borderId="0" xfId="5" applyNumberFormat="1" applyFont="1" applyFill="1" applyAlignment="1">
      <alignment horizontal="right" vertical="center" wrapText="1"/>
    </xf>
    <xf numFmtId="4" fontId="10" fillId="0" borderId="0" xfId="5" applyNumberFormat="1" applyFont="1" applyFill="1" applyAlignment="1">
      <alignment vertical="center"/>
    </xf>
    <xf numFmtId="3" fontId="27" fillId="0" borderId="0" xfId="5" applyNumberFormat="1" applyFont="1" applyFill="1" applyBorder="1" applyAlignment="1">
      <alignment vertical="center"/>
    </xf>
    <xf numFmtId="0" fontId="27" fillId="0" borderId="5" xfId="5" applyFont="1" applyFill="1" applyBorder="1" applyAlignment="1">
      <alignment horizontal="center" vertical="center" wrapText="1"/>
    </xf>
    <xf numFmtId="3" fontId="10" fillId="0" borderId="4" xfId="5" applyNumberFormat="1" applyFont="1" applyFill="1" applyBorder="1" applyAlignment="1">
      <alignment horizontal="center" vertical="center"/>
    </xf>
    <xf numFmtId="0" fontId="8" fillId="0" borderId="13" xfId="5" applyFont="1" applyFill="1" applyBorder="1" applyAlignment="1">
      <alignment horizontal="center" vertical="center"/>
    </xf>
    <xf numFmtId="0" fontId="8" fillId="0" borderId="0" xfId="5" applyFont="1" applyFill="1" applyBorder="1" applyAlignment="1">
      <alignment horizontal="center" vertical="center"/>
    </xf>
    <xf numFmtId="0" fontId="27" fillId="0" borderId="5" xfId="5" applyFont="1" applyFill="1" applyBorder="1" applyAlignment="1">
      <alignment horizontal="center" vertical="center"/>
    </xf>
    <xf numFmtId="0" fontId="63" fillId="0" borderId="0" xfId="5" applyFont="1" applyFill="1" applyBorder="1" applyAlignment="1">
      <alignment horizontal="center" vertical="center"/>
    </xf>
    <xf numFmtId="0" fontId="8" fillId="0" borderId="14" xfId="5" applyFont="1" applyFill="1" applyBorder="1" applyAlignment="1">
      <alignment horizontal="center" vertical="center" wrapText="1"/>
    </xf>
    <xf numFmtId="3" fontId="60" fillId="0" borderId="0" xfId="5" applyNumberFormat="1" applyFont="1" applyFill="1" applyBorder="1" applyAlignment="1">
      <alignment vertical="center"/>
    </xf>
    <xf numFmtId="0" fontId="10" fillId="0" borderId="5" xfId="5" applyFont="1" applyFill="1" applyBorder="1" applyAlignment="1">
      <alignment horizontal="center" vertical="center" wrapText="1"/>
    </xf>
    <xf numFmtId="3" fontId="10" fillId="0" borderId="5" xfId="5" applyNumberFormat="1" applyFont="1" applyFill="1" applyBorder="1" applyAlignment="1">
      <alignment horizontal="center" vertical="center" wrapText="1"/>
    </xf>
    <xf numFmtId="9" fontId="8" fillId="0" borderId="0" xfId="5" applyNumberFormat="1" applyFont="1" applyFill="1" applyBorder="1" applyAlignment="1">
      <alignment horizontal="center" vertical="center" wrapText="1"/>
    </xf>
    <xf numFmtId="3" fontId="8" fillId="0" borderId="0" xfId="5" applyNumberFormat="1" applyFont="1" applyFill="1" applyBorder="1" applyAlignment="1">
      <alignment horizontal="right" vertical="center" wrapText="1"/>
    </xf>
    <xf numFmtId="41" fontId="8" fillId="0" borderId="0" xfId="5" applyNumberFormat="1" applyFont="1" applyFill="1" applyAlignment="1">
      <alignment vertical="center"/>
    </xf>
    <xf numFmtId="10" fontId="8" fillId="0" borderId="0" xfId="5" applyNumberFormat="1" applyFont="1" applyFill="1" applyBorder="1" applyAlignment="1">
      <alignment horizontal="center" vertical="center" wrapText="1"/>
    </xf>
    <xf numFmtId="9" fontId="8" fillId="0" borderId="14" xfId="5" applyNumberFormat="1" applyFont="1" applyFill="1" applyBorder="1" applyAlignment="1">
      <alignment horizontal="center" vertical="center" wrapText="1"/>
    </xf>
    <xf numFmtId="3" fontId="8" fillId="0" borderId="14" xfId="5" applyNumberFormat="1" applyFont="1" applyFill="1" applyBorder="1" applyAlignment="1">
      <alignment horizontal="right" vertical="center" wrapText="1"/>
    </xf>
    <xf numFmtId="0" fontId="59" fillId="0" borderId="0" xfId="5" applyFont="1" applyFill="1" applyAlignment="1">
      <alignment horizontal="justify" vertical="center"/>
    </xf>
    <xf numFmtId="3" fontId="59" fillId="0" borderId="0" xfId="5" applyNumberFormat="1" applyFont="1" applyFill="1" applyAlignment="1">
      <alignment vertical="center"/>
    </xf>
    <xf numFmtId="0" fontId="10" fillId="0" borderId="4" xfId="5" applyFont="1" applyFill="1" applyBorder="1" applyAlignment="1">
      <alignment horizontal="center" vertical="center" wrapText="1"/>
    </xf>
    <xf numFmtId="0" fontId="8" fillId="0" borderId="9" xfId="5" applyFont="1" applyFill="1" applyBorder="1" applyAlignment="1">
      <alignment horizontal="center" vertical="center"/>
    </xf>
    <xf numFmtId="0" fontId="8" fillId="0" borderId="12" xfId="5" applyFont="1" applyFill="1" applyBorder="1" applyAlignment="1">
      <alignment horizontal="center" vertical="center"/>
    </xf>
    <xf numFmtId="0" fontId="59" fillId="0" borderId="0" xfId="5" applyFont="1" applyFill="1" applyAlignment="1">
      <alignment vertical="center" wrapText="1"/>
    </xf>
    <xf numFmtId="0" fontId="57" fillId="0" borderId="0" xfId="5" applyFont="1" applyFill="1" applyAlignment="1">
      <alignment vertical="center" wrapText="1"/>
    </xf>
    <xf numFmtId="3" fontId="8" fillId="0" borderId="15" xfId="5" applyNumberFormat="1" applyFont="1" applyFill="1" applyBorder="1" applyAlignment="1">
      <alignment horizontal="right" vertical="center" wrapText="1"/>
    </xf>
    <xf numFmtId="0" fontId="10" fillId="0" borderId="0" xfId="5" applyFont="1" applyFill="1" applyAlignment="1">
      <alignment horizontal="left" vertical="center"/>
    </xf>
    <xf numFmtId="0" fontId="58" fillId="0" borderId="0" xfId="5" applyFont="1" applyFill="1" applyAlignment="1">
      <alignment horizontal="left" vertical="center"/>
    </xf>
    <xf numFmtId="3" fontId="8" fillId="0" borderId="0" xfId="5" applyNumberFormat="1" applyFont="1" applyFill="1" applyAlignment="1">
      <alignment horizontal="left" vertical="center"/>
    </xf>
    <xf numFmtId="0" fontId="63" fillId="0" borderId="0" xfId="5" applyFont="1" applyFill="1" applyAlignment="1">
      <alignment horizontal="justify" vertical="center"/>
    </xf>
    <xf numFmtId="3" fontId="27" fillId="0" borderId="0" xfId="5" applyNumberFormat="1" applyFont="1" applyFill="1" applyBorder="1" applyAlignment="1">
      <alignment horizontal="right" vertical="center"/>
    </xf>
    <xf numFmtId="0" fontId="10" fillId="0" borderId="6" xfId="5" applyFont="1" applyFill="1" applyBorder="1" applyAlignment="1">
      <alignment horizontal="right" vertical="center" wrapText="1"/>
    </xf>
    <xf numFmtId="3" fontId="10" fillId="0" borderId="6" xfId="5" applyNumberFormat="1" applyFont="1" applyFill="1" applyBorder="1" applyAlignment="1">
      <alignment horizontal="right" vertical="center" wrapText="1"/>
    </xf>
    <xf numFmtId="0" fontId="27" fillId="0" borderId="0" xfId="5" applyFont="1" applyFill="1" applyAlignment="1">
      <alignment horizontal="left" vertical="center"/>
    </xf>
    <xf numFmtId="0" fontId="8" fillId="0" borderId="0" xfId="5" applyFont="1" applyFill="1" applyAlignment="1">
      <alignment horizontal="left" vertical="center" wrapText="1"/>
    </xf>
    <xf numFmtId="3" fontId="10" fillId="0" borderId="7" xfId="5" applyNumberFormat="1" applyFont="1" applyFill="1" applyBorder="1" applyAlignment="1">
      <alignment horizontal="right" vertical="center" wrapText="1"/>
    </xf>
    <xf numFmtId="0" fontId="60" fillId="0" borderId="0" xfId="5" applyFont="1" applyFill="1" applyAlignment="1">
      <alignment horizontal="justify" vertical="center"/>
    </xf>
    <xf numFmtId="0" fontId="10" fillId="0" borderId="0" xfId="5" applyFont="1" applyFill="1" applyAlignment="1">
      <alignment horizontal="center" vertical="center"/>
    </xf>
    <xf numFmtId="0" fontId="10" fillId="0" borderId="0" xfId="5" applyFont="1" applyFill="1" applyAlignment="1">
      <alignment horizontal="center"/>
    </xf>
    <xf numFmtId="3" fontId="24" fillId="0" borderId="0" xfId="5" applyNumberFormat="1" applyFont="1" applyFill="1" applyBorder="1" applyAlignment="1">
      <alignment horizontal="right" vertical="center" wrapText="1"/>
    </xf>
    <xf numFmtId="3" fontId="24" fillId="0" borderId="0" xfId="5" applyNumberFormat="1" applyFont="1" applyFill="1" applyBorder="1" applyAlignment="1">
      <alignment horizontal="right" wrapText="1"/>
    </xf>
    <xf numFmtId="3" fontId="29" fillId="0" borderId="5" xfId="5" applyNumberFormat="1" applyFont="1" applyFill="1" applyBorder="1" applyAlignment="1">
      <alignment horizontal="center" wrapText="1"/>
    </xf>
    <xf numFmtId="0" fontId="64" fillId="0" borderId="0" xfId="5" applyFont="1" applyFill="1" applyBorder="1" applyAlignment="1">
      <alignment horizontal="center" vertical="center" wrapText="1"/>
    </xf>
    <xf numFmtId="0" fontId="64" fillId="0" borderId="0" xfId="5" applyFont="1" applyFill="1" applyBorder="1" applyAlignment="1">
      <alignment horizontal="center" wrapText="1"/>
    </xf>
    <xf numFmtId="3" fontId="64" fillId="0" borderId="0" xfId="5" applyNumberFormat="1" applyFont="1" applyFill="1" applyBorder="1" applyAlignment="1">
      <alignment horizontal="right" wrapText="1"/>
    </xf>
    <xf numFmtId="3" fontId="24" fillId="0" borderId="0" xfId="5" applyNumberFormat="1" applyFont="1" applyFill="1" applyBorder="1" applyAlignment="1">
      <alignment horizontal="right"/>
    </xf>
    <xf numFmtId="0" fontId="29" fillId="0" borderId="6" xfId="5" applyFont="1" applyFill="1" applyBorder="1" applyAlignment="1">
      <alignment horizontal="right"/>
    </xf>
    <xf numFmtId="3" fontId="29" fillId="0" borderId="6" xfId="5" applyNumberFormat="1" applyFont="1" applyFill="1" applyBorder="1" applyAlignment="1">
      <alignment horizontal="right"/>
    </xf>
    <xf numFmtId="0" fontId="31" fillId="0" borderId="0" xfId="5" applyFont="1" applyFill="1" applyAlignment="1">
      <alignment horizontal="center" vertical="center"/>
    </xf>
    <xf numFmtId="0" fontId="57" fillId="0" borderId="0" xfId="5" applyFont="1" applyFill="1" applyAlignment="1">
      <alignment horizontal="left" vertical="center"/>
    </xf>
    <xf numFmtId="0" fontId="60" fillId="0" borderId="14" xfId="5" applyFont="1" applyFill="1" applyBorder="1" applyAlignment="1">
      <alignment horizontal="center" vertical="center"/>
    </xf>
    <xf numFmtId="3" fontId="60" fillId="0" borderId="14" xfId="5" applyNumberFormat="1" applyFont="1" applyFill="1" applyBorder="1" applyAlignment="1">
      <alignment horizontal="center" vertical="center"/>
    </xf>
    <xf numFmtId="3" fontId="60" fillId="0" borderId="0" xfId="5" applyNumberFormat="1" applyFont="1" applyFill="1" applyBorder="1" applyAlignment="1">
      <alignment horizontal="center" vertical="center"/>
    </xf>
    <xf numFmtId="0" fontId="10" fillId="0" borderId="5" xfId="5" applyFont="1" applyFill="1" applyBorder="1" applyAlignment="1">
      <alignment horizontal="center" vertical="center"/>
    </xf>
    <xf numFmtId="0" fontId="10" fillId="0" borderId="5" xfId="5" applyFont="1" applyFill="1" applyBorder="1" applyAlignment="1">
      <alignment horizontal="right" vertical="center"/>
    </xf>
    <xf numFmtId="168" fontId="10" fillId="0" borderId="5" xfId="5" applyNumberFormat="1" applyFont="1" applyFill="1" applyBorder="1" applyAlignment="1">
      <alignment horizontal="center" vertical="center"/>
    </xf>
    <xf numFmtId="0" fontId="10" fillId="0" borderId="0" xfId="5" applyFont="1" applyFill="1" applyBorder="1" applyAlignment="1">
      <alignment horizontal="left" vertical="center"/>
    </xf>
    <xf numFmtId="3" fontId="10" fillId="0" borderId="5" xfId="5" applyNumberFormat="1" applyFont="1" applyFill="1" applyBorder="1" applyAlignment="1">
      <alignment horizontal="center" wrapText="1"/>
    </xf>
    <xf numFmtId="0" fontId="10" fillId="0" borderId="7" xfId="5" applyFont="1" applyFill="1" applyBorder="1" applyAlignment="1">
      <alignment vertical="center" wrapText="1"/>
    </xf>
    <xf numFmtId="0" fontId="10" fillId="0" borderId="7" xfId="5" applyFont="1" applyFill="1" applyBorder="1" applyAlignment="1">
      <alignment horizontal="right" vertical="center" wrapText="1"/>
    </xf>
    <xf numFmtId="3" fontId="10" fillId="0" borderId="7" xfId="5" applyNumberFormat="1" applyFont="1" applyFill="1" applyBorder="1" applyAlignment="1">
      <alignment vertical="center" wrapText="1"/>
    </xf>
    <xf numFmtId="3" fontId="29" fillId="0" borderId="5" xfId="5" applyNumberFormat="1" applyFont="1" applyFill="1" applyBorder="1" applyAlignment="1">
      <alignment horizontal="center" vertical="center"/>
    </xf>
    <xf numFmtId="0" fontId="8" fillId="0" borderId="13" xfId="5" applyFont="1" applyFill="1" applyBorder="1" applyAlignment="1">
      <alignment horizontal="center" vertical="center" wrapText="1" readingOrder="1"/>
    </xf>
    <xf numFmtId="3" fontId="8" fillId="0" borderId="13" xfId="5" applyNumberFormat="1" applyFont="1" applyFill="1" applyBorder="1" applyAlignment="1">
      <alignment horizontal="right" vertical="center" wrapText="1"/>
    </xf>
    <xf numFmtId="0" fontId="8" fillId="0" borderId="0" xfId="5" applyFont="1" applyFill="1" applyBorder="1" applyAlignment="1">
      <alignment horizontal="center" vertical="center" wrapText="1" readingOrder="1"/>
    </xf>
    <xf numFmtId="0" fontId="8" fillId="0" borderId="14" xfId="5" applyFont="1" applyFill="1" applyBorder="1" applyAlignment="1">
      <alignment horizontal="center" vertical="center" wrapText="1" readingOrder="1"/>
    </xf>
    <xf numFmtId="0" fontId="10" fillId="0" borderId="16" xfId="5" applyFont="1" applyFill="1" applyBorder="1" applyAlignment="1">
      <alignment vertical="center" wrapText="1"/>
    </xf>
    <xf numFmtId="0" fontId="10" fillId="0" borderId="16" xfId="5" applyFont="1" applyFill="1" applyBorder="1" applyAlignment="1">
      <alignment horizontal="right" vertical="center" wrapText="1"/>
    </xf>
    <xf numFmtId="3" fontId="10" fillId="0" borderId="16" xfId="5" applyNumberFormat="1" applyFont="1" applyFill="1" applyBorder="1" applyAlignment="1">
      <alignment vertical="center" wrapText="1"/>
    </xf>
    <xf numFmtId="0" fontId="8" fillId="0" borderId="0" xfId="5" applyFont="1" applyFill="1" applyAlignment="1">
      <alignment horizontal="center" wrapText="1" readingOrder="1"/>
    </xf>
    <xf numFmtId="3" fontId="8" fillId="0" borderId="0" xfId="5" applyNumberFormat="1" applyFont="1" applyFill="1" applyAlignment="1">
      <alignment horizontal="right" wrapText="1" readingOrder="1"/>
    </xf>
    <xf numFmtId="3" fontId="35" fillId="0" borderId="14" xfId="5" applyNumberFormat="1" applyFont="1" applyFill="1" applyBorder="1" applyAlignment="1">
      <alignment vertical="center" wrapText="1"/>
    </xf>
    <xf numFmtId="3" fontId="64" fillId="0" borderId="0" xfId="5" applyNumberFormat="1" applyFont="1" applyFill="1" applyBorder="1" applyAlignment="1">
      <alignment vertical="center"/>
    </xf>
    <xf numFmtId="3" fontId="29" fillId="0" borderId="16" xfId="5" applyNumberFormat="1" applyFont="1" applyFill="1" applyBorder="1" applyAlignment="1">
      <alignment vertical="center" wrapText="1"/>
    </xf>
    <xf numFmtId="0" fontId="63" fillId="0" borderId="0" xfId="5" applyFont="1" applyFill="1" applyBorder="1" applyAlignment="1">
      <alignment horizontal="justify" wrapText="1" readingOrder="1"/>
    </xf>
    <xf numFmtId="3" fontId="8" fillId="0" borderId="0" xfId="5" applyNumberFormat="1" applyFont="1" applyFill="1" applyBorder="1" applyAlignment="1">
      <alignment horizontal="right" wrapText="1" readingOrder="1"/>
    </xf>
    <xf numFmtId="3" fontId="29" fillId="0" borderId="0" xfId="5" applyNumberFormat="1" applyFont="1" applyFill="1" applyBorder="1" applyAlignment="1">
      <alignment horizontal="right" vertical="center" wrapText="1"/>
    </xf>
    <xf numFmtId="0" fontId="63" fillId="0" borderId="0" xfId="5" applyFont="1" applyFill="1" applyAlignment="1">
      <alignment horizontal="justify" wrapText="1" readingOrder="1"/>
    </xf>
    <xf numFmtId="0" fontId="24" fillId="0" borderId="0" xfId="5" applyFont="1" applyFill="1" applyBorder="1" applyAlignment="1">
      <alignment horizontal="justify" vertical="center" wrapText="1"/>
    </xf>
    <xf numFmtId="3" fontId="24" fillId="0" borderId="0" xfId="5" applyNumberFormat="1" applyFont="1" applyFill="1" applyBorder="1" applyAlignment="1">
      <alignment vertical="center" wrapText="1"/>
    </xf>
    <xf numFmtId="0" fontId="57" fillId="0" borderId="0" xfId="5" applyFont="1" applyFill="1" applyAlignment="1">
      <alignment horizontal="center" wrapText="1" readingOrder="1"/>
    </xf>
    <xf numFmtId="0" fontId="62" fillId="0" borderId="0" xfId="5" applyFont="1" applyFill="1" applyAlignment="1">
      <alignment horizontal="justify" wrapText="1" readingOrder="1"/>
    </xf>
    <xf numFmtId="3" fontId="57" fillId="0" borderId="0" xfId="5" applyNumberFormat="1" applyFont="1" applyFill="1" applyAlignment="1">
      <alignment horizontal="right" wrapText="1" readingOrder="1"/>
    </xf>
    <xf numFmtId="3" fontId="65" fillId="0" borderId="0" xfId="5" applyNumberFormat="1" applyFont="1" applyFill="1" applyBorder="1" applyAlignment="1">
      <alignment vertical="center" wrapText="1"/>
    </xf>
    <xf numFmtId="0" fontId="10" fillId="0" borderId="0" xfId="5" applyFont="1" applyFill="1" applyAlignment="1">
      <alignment horizontal="right" vertical="center"/>
    </xf>
    <xf numFmtId="3" fontId="10" fillId="0" borderId="0" xfId="5" applyNumberFormat="1" applyFont="1" applyFill="1" applyBorder="1" applyAlignment="1">
      <alignment horizontal="center" vertical="center" wrapText="1"/>
    </xf>
    <xf numFmtId="10" fontId="8" fillId="0" borderId="0" xfId="5" applyNumberFormat="1" applyFont="1" applyFill="1" applyBorder="1" applyAlignment="1">
      <alignment horizontal="right" vertical="center"/>
    </xf>
    <xf numFmtId="0" fontId="8" fillId="0" borderId="7" xfId="5" applyFont="1" applyFill="1" applyBorder="1" applyAlignment="1">
      <alignment vertical="center"/>
    </xf>
    <xf numFmtId="0" fontId="10" fillId="0" borderId="7" xfId="5" applyFont="1" applyFill="1" applyBorder="1" applyAlignment="1">
      <alignment horizontal="right" vertical="center"/>
    </xf>
    <xf numFmtId="10" fontId="10" fillId="0" borderId="0" xfId="5" applyNumberFormat="1" applyFont="1" applyFill="1" applyBorder="1" applyAlignment="1">
      <alignment horizontal="right" vertical="center"/>
    </xf>
    <xf numFmtId="8" fontId="10" fillId="0" borderId="7" xfId="5" applyNumberFormat="1" applyFont="1" applyFill="1" applyBorder="1" applyAlignment="1">
      <alignment vertical="center"/>
    </xf>
    <xf numFmtId="0" fontId="10" fillId="0" borderId="14" xfId="5" applyFont="1" applyFill="1" applyBorder="1" applyAlignment="1">
      <alignment horizontal="center" vertical="center"/>
    </xf>
    <xf numFmtId="3" fontId="10" fillId="0" borderId="14" xfId="5" applyNumberFormat="1" applyFont="1" applyFill="1" applyBorder="1" applyAlignment="1">
      <alignment horizontal="center" vertical="center"/>
    </xf>
    <xf numFmtId="0" fontId="8" fillId="0" borderId="13" xfId="12" applyFont="1" applyFill="1" applyBorder="1" applyAlignment="1">
      <alignment horizontal="justify" wrapText="1"/>
    </xf>
    <xf numFmtId="0" fontId="24" fillId="0" borderId="0" xfId="12" applyFont="1" applyFill="1" applyBorder="1" applyAlignment="1">
      <alignment horizontal="left" vertical="center" wrapText="1"/>
    </xf>
    <xf numFmtId="0" fontId="24" fillId="0" borderId="0" xfId="12" applyFont="1" applyFill="1" applyBorder="1" applyAlignment="1">
      <alignment horizontal="justify" vertical="center" wrapText="1"/>
    </xf>
    <xf numFmtId="8" fontId="8" fillId="0" borderId="0" xfId="5" applyNumberFormat="1" applyFont="1" applyAlignment="1">
      <alignment vertical="center" wrapText="1"/>
    </xf>
    <xf numFmtId="0" fontId="8" fillId="0" borderId="0" xfId="12" applyFont="1" applyFill="1" applyBorder="1" applyAlignment="1">
      <alignment horizontal="justify" vertical="center" wrapText="1"/>
    </xf>
    <xf numFmtId="0" fontId="24" fillId="0" borderId="0" xfId="12" applyFont="1" applyFill="1" applyBorder="1" applyAlignment="1">
      <alignment horizontal="center" vertical="center" wrapText="1"/>
    </xf>
    <xf numFmtId="8" fontId="8" fillId="0" borderId="0" xfId="5" applyNumberFormat="1" applyFont="1" applyBorder="1" applyAlignment="1">
      <alignment vertical="center" wrapText="1"/>
    </xf>
    <xf numFmtId="0" fontId="24" fillId="0" borderId="16" xfId="12" applyFont="1" applyFill="1" applyBorder="1" applyAlignment="1">
      <alignment horizontal="center" wrapText="1"/>
    </xf>
    <xf numFmtId="0" fontId="8" fillId="0" borderId="16" xfId="12" applyFont="1" applyFill="1" applyBorder="1" applyAlignment="1">
      <alignment wrapText="1"/>
    </xf>
    <xf numFmtId="0" fontId="8" fillId="0" borderId="16" xfId="12" applyFont="1" applyFill="1" applyBorder="1" applyAlignment="1">
      <alignment horizontal="justify" wrapText="1"/>
    </xf>
    <xf numFmtId="0" fontId="10" fillId="0" borderId="0" xfId="5" applyFont="1" applyFill="1" applyBorder="1" applyAlignment="1">
      <alignment horizontal="center" vertical="center" wrapText="1"/>
    </xf>
    <xf numFmtId="3" fontId="8" fillId="0" borderId="0" xfId="5" applyNumberFormat="1" applyFont="1" applyFill="1" applyAlignment="1">
      <alignment horizontal="justify" vertical="center"/>
    </xf>
    <xf numFmtId="0" fontId="63" fillId="0" borderId="0" xfId="5" applyFont="1" applyFill="1" applyAlignment="1">
      <alignment horizontal="center" vertical="center"/>
    </xf>
    <xf numFmtId="0" fontId="27" fillId="0" borderId="4" xfId="5" applyFont="1" applyFill="1" applyBorder="1" applyAlignment="1">
      <alignment vertical="center" wrapText="1"/>
    </xf>
    <xf numFmtId="0" fontId="27" fillId="0" borderId="0" xfId="5" applyFont="1" applyFill="1" applyBorder="1" applyAlignment="1">
      <alignment horizontal="center" vertical="center" wrapText="1"/>
    </xf>
    <xf numFmtId="49" fontId="8" fillId="0" borderId="9" xfId="5" quotePrefix="1" applyNumberFormat="1" applyFont="1" applyFill="1" applyBorder="1" applyAlignment="1">
      <alignment horizontal="center" vertical="center"/>
    </xf>
    <xf numFmtId="49" fontId="8" fillId="0" borderId="16" xfId="5" quotePrefix="1" applyNumberFormat="1" applyFont="1" applyFill="1" applyBorder="1" applyAlignment="1">
      <alignment horizontal="center" vertical="center"/>
    </xf>
    <xf numFmtId="0" fontId="8" fillId="0" borderId="0" xfId="5" applyFont="1" applyFill="1" applyBorder="1" applyAlignment="1">
      <alignment wrapText="1"/>
    </xf>
    <xf numFmtId="3" fontId="8" fillId="0" borderId="0" xfId="5" applyNumberFormat="1" applyFont="1" applyFill="1" applyBorder="1" applyAlignment="1">
      <alignment horizontal="right"/>
    </xf>
    <xf numFmtId="0" fontId="10" fillId="0" borderId="19" xfId="5" applyNumberFormat="1" applyFont="1" applyFill="1" applyBorder="1" applyAlignment="1">
      <alignment horizontal="right" vertical="center"/>
    </xf>
    <xf numFmtId="49" fontId="57" fillId="0" borderId="0" xfId="5" applyNumberFormat="1" applyFont="1" applyFill="1" applyBorder="1" applyAlignment="1">
      <alignment horizontal="left" vertical="center"/>
    </xf>
    <xf numFmtId="0" fontId="57" fillId="0" borderId="0" xfId="5" applyFont="1" applyFill="1" applyBorder="1" applyAlignment="1">
      <alignment horizontal="left" vertical="center"/>
    </xf>
    <xf numFmtId="3" fontId="57" fillId="0" borderId="0" xfId="5" applyNumberFormat="1" applyFont="1" applyFill="1" applyBorder="1" applyAlignment="1">
      <alignment horizontal="right" vertical="center"/>
    </xf>
    <xf numFmtId="0" fontId="57" fillId="0" borderId="0" xfId="5" applyFont="1" applyFill="1"/>
    <xf numFmtId="0" fontId="27" fillId="0" borderId="0" xfId="5" applyFont="1" applyFill="1" applyBorder="1" applyAlignment="1">
      <alignment vertical="center" wrapText="1"/>
    </xf>
    <xf numFmtId="2" fontId="8" fillId="0" borderId="0" xfId="5" applyNumberFormat="1" applyFont="1" applyFill="1" applyAlignment="1">
      <alignment horizontal="center" vertical="center"/>
    </xf>
    <xf numFmtId="0" fontId="8" fillId="0" borderId="16" xfId="5" applyNumberFormat="1" applyFont="1" applyFill="1" applyBorder="1" applyAlignment="1">
      <alignment horizontal="left" vertical="center"/>
    </xf>
    <xf numFmtId="2" fontId="8" fillId="0" borderId="16" xfId="5" applyNumberFormat="1" applyFont="1" applyFill="1" applyBorder="1" applyAlignment="1">
      <alignment horizontal="center" vertical="center"/>
    </xf>
    <xf numFmtId="0" fontId="27" fillId="0" borderId="9" xfId="5" applyFont="1" applyFill="1" applyBorder="1" applyAlignment="1">
      <alignment horizontal="center" vertical="center" wrapText="1"/>
    </xf>
    <xf numFmtId="0" fontId="8" fillId="0" borderId="12" xfId="5" applyFont="1" applyFill="1" applyBorder="1" applyAlignment="1">
      <alignment vertical="center"/>
    </xf>
    <xf numFmtId="0" fontId="57" fillId="0" borderId="0" xfId="5" applyFont="1" applyFill="1" applyAlignment="1">
      <alignment horizontal="justify"/>
    </xf>
    <xf numFmtId="3" fontId="57" fillId="0" borderId="0" xfId="5" applyNumberFormat="1" applyFont="1" applyFill="1"/>
    <xf numFmtId="0" fontId="8" fillId="0" borderId="0" xfId="5" applyFont="1" applyFill="1" applyAlignment="1">
      <alignment horizontal="justify"/>
    </xf>
    <xf numFmtId="0" fontId="8" fillId="0" borderId="22" xfId="5" applyFont="1" applyFill="1" applyBorder="1" applyAlignment="1">
      <alignment horizontal="justify"/>
    </xf>
    <xf numFmtId="0" fontId="8" fillId="0" borderId="22" xfId="5" applyFont="1" applyFill="1" applyBorder="1"/>
    <xf numFmtId="0" fontId="68" fillId="0" borderId="0" xfId="0" applyFont="1"/>
    <xf numFmtId="169" fontId="69" fillId="6" borderId="32" xfId="0" applyNumberFormat="1" applyFont="1" applyFill="1" applyBorder="1" applyAlignment="1">
      <alignment horizontal="center" vertical="center" wrapText="1"/>
    </xf>
    <xf numFmtId="0" fontId="69" fillId="0" borderId="27" xfId="0" applyFont="1" applyBorder="1" applyAlignment="1">
      <alignment horizontal="justify" vertical="center"/>
    </xf>
    <xf numFmtId="0" fontId="72" fillId="0" borderId="26" xfId="0" applyFont="1" applyBorder="1" applyAlignment="1">
      <alignment horizontal="justify" vertical="center"/>
    </xf>
    <xf numFmtId="169" fontId="67" fillId="0" borderId="29" xfId="0" applyNumberFormat="1" applyFont="1" applyBorder="1"/>
    <xf numFmtId="169" fontId="67" fillId="0" borderId="34" xfId="0" applyNumberFormat="1" applyFont="1" applyBorder="1"/>
    <xf numFmtId="0" fontId="67" fillId="0" borderId="27" xfId="0" applyFont="1" applyBorder="1" applyAlignment="1">
      <alignment horizontal="center" vertical="center"/>
    </xf>
    <xf numFmtId="0" fontId="67" fillId="0" borderId="0" xfId="0" applyFont="1" applyBorder="1" applyAlignment="1">
      <alignment vertical="center"/>
    </xf>
    <xf numFmtId="169" fontId="67" fillId="0" borderId="28" xfId="0" applyNumberFormat="1" applyFont="1" applyBorder="1"/>
    <xf numFmtId="0" fontId="67" fillId="7" borderId="27" xfId="0" applyFont="1" applyFill="1" applyBorder="1" applyAlignment="1">
      <alignment horizontal="center" vertical="center"/>
    </xf>
    <xf numFmtId="0" fontId="67" fillId="7" borderId="0" xfId="0" applyFont="1" applyFill="1" applyBorder="1" applyAlignment="1">
      <alignment vertical="center"/>
    </xf>
    <xf numFmtId="169" fontId="67" fillId="7" borderId="34" xfId="0" applyNumberFormat="1" applyFont="1" applyFill="1" applyBorder="1"/>
    <xf numFmtId="169" fontId="67" fillId="7" borderId="28" xfId="0" applyNumberFormat="1" applyFont="1" applyFill="1" applyBorder="1"/>
    <xf numFmtId="169" fontId="67" fillId="0" borderId="0" xfId="0" applyNumberFormat="1" applyFont="1" applyBorder="1"/>
    <xf numFmtId="169" fontId="67" fillId="7" borderId="0" xfId="0" applyNumberFormat="1" applyFont="1" applyFill="1" applyBorder="1"/>
    <xf numFmtId="0" fontId="67" fillId="0" borderId="0" xfId="0" applyFont="1" applyBorder="1" applyAlignment="1">
      <alignment horizontal="justify" vertical="center"/>
    </xf>
    <xf numFmtId="169" fontId="67" fillId="0" borderId="34" xfId="0" applyNumberFormat="1" applyFont="1" applyBorder="1" applyAlignment="1">
      <alignment horizontal="justify" vertical="center"/>
    </xf>
    <xf numFmtId="0" fontId="67" fillId="7" borderId="0" xfId="0" applyFont="1" applyFill="1" applyBorder="1" applyAlignment="1">
      <alignment horizontal="left" vertical="center" indent="1"/>
    </xf>
    <xf numFmtId="169" fontId="69" fillId="7" borderId="34" xfId="0" applyNumberFormat="1" applyFont="1" applyFill="1" applyBorder="1"/>
    <xf numFmtId="169" fontId="69" fillId="7" borderId="0" xfId="0" applyNumberFormat="1" applyFont="1" applyFill="1"/>
    <xf numFmtId="0" fontId="67" fillId="0" borderId="0" xfId="0" applyFont="1" applyBorder="1" applyAlignment="1">
      <alignment horizontal="left" vertical="center" indent="1"/>
    </xf>
    <xf numFmtId="169" fontId="69" fillId="0" borderId="34" xfId="0" applyNumberFormat="1" applyFont="1" applyBorder="1"/>
    <xf numFmtId="169" fontId="69" fillId="0" borderId="0" xfId="0" applyNumberFormat="1" applyFont="1" applyBorder="1"/>
    <xf numFmtId="0" fontId="68" fillId="0" borderId="0" xfId="0" applyFont="1" applyAlignment="1">
      <alignment wrapText="1"/>
    </xf>
    <xf numFmtId="0" fontId="67" fillId="7" borderId="0" xfId="0" applyFont="1" applyFill="1" applyBorder="1"/>
    <xf numFmtId="0" fontId="67" fillId="0" borderId="27" xfId="0" applyFont="1" applyBorder="1"/>
    <xf numFmtId="0" fontId="69" fillId="0" borderId="0" xfId="0" applyFont="1" applyBorder="1" applyAlignment="1">
      <alignment horizontal="justify" vertical="center" wrapText="1"/>
    </xf>
    <xf numFmtId="169" fontId="74" fillId="8" borderId="32" xfId="0" applyNumberFormat="1" applyFont="1" applyFill="1" applyBorder="1"/>
    <xf numFmtId="0" fontId="67" fillId="0" borderId="0" xfId="0" applyFont="1" applyBorder="1"/>
    <xf numFmtId="0" fontId="68" fillId="0" borderId="0" xfId="0" applyFont="1" applyBorder="1"/>
    <xf numFmtId="169" fontId="69" fillId="6" borderId="2" xfId="0" applyNumberFormat="1" applyFont="1" applyFill="1" applyBorder="1" applyAlignment="1">
      <alignment horizontal="center" vertical="center" wrapText="1"/>
    </xf>
    <xf numFmtId="0" fontId="69" fillId="0" borderId="0" xfId="0" applyFont="1" applyAlignment="1">
      <alignment vertical="center"/>
    </xf>
    <xf numFmtId="0" fontId="67" fillId="7" borderId="27" xfId="0" applyFont="1" applyFill="1" applyBorder="1"/>
    <xf numFmtId="0" fontId="67" fillId="7" borderId="0" xfId="0" applyFont="1" applyFill="1" applyAlignment="1">
      <alignment vertical="center"/>
    </xf>
    <xf numFmtId="0" fontId="67" fillId="0" borderId="0" xfId="0" applyFont="1" applyAlignment="1">
      <alignment vertical="center"/>
    </xf>
    <xf numFmtId="0" fontId="67" fillId="7" borderId="0" xfId="0" applyFont="1" applyFill="1" applyAlignment="1">
      <alignment horizontal="left" vertical="center" indent="1"/>
    </xf>
    <xf numFmtId="0" fontId="67" fillId="0" borderId="0" xfId="0" applyFont="1" applyAlignment="1">
      <alignment horizontal="left" vertical="center" indent="1"/>
    </xf>
    <xf numFmtId="0" fontId="69" fillId="0" borderId="0" xfId="0" applyFont="1" applyAlignment="1">
      <alignment horizontal="left" vertical="center" indent="5"/>
    </xf>
    <xf numFmtId="0" fontId="69" fillId="7" borderId="0" xfId="0" applyFont="1" applyFill="1" applyAlignment="1">
      <alignment horizontal="left" vertical="center"/>
    </xf>
    <xf numFmtId="169" fontId="67" fillId="0" borderId="27" xfId="0" applyNumberFormat="1" applyFont="1" applyBorder="1"/>
    <xf numFmtId="0" fontId="69" fillId="7" borderId="0" xfId="0" applyFont="1" applyFill="1" applyAlignment="1">
      <alignment horizontal="left" indent="3"/>
    </xf>
    <xf numFmtId="169" fontId="67" fillId="7" borderId="27" xfId="0" applyNumberFormat="1" applyFont="1" applyFill="1" applyBorder="1"/>
    <xf numFmtId="0" fontId="69" fillId="0" borderId="0" xfId="0" applyFont="1" applyAlignment="1">
      <alignment horizontal="left"/>
    </xf>
    <xf numFmtId="0" fontId="67" fillId="7" borderId="0" xfId="0" applyFont="1" applyFill="1" applyAlignment="1"/>
    <xf numFmtId="0" fontId="67" fillId="0" borderId="0" xfId="0" applyFont="1" applyAlignment="1">
      <alignment horizontal="center" vertical="center" wrapText="1"/>
    </xf>
    <xf numFmtId="169" fontId="67" fillId="0" borderId="0" xfId="0" applyNumberFormat="1" applyFont="1" applyAlignment="1">
      <alignment horizontal="center" vertical="center" wrapText="1"/>
    </xf>
    <xf numFmtId="0" fontId="67" fillId="0" borderId="0" xfId="0" applyFont="1" applyAlignment="1">
      <alignment horizontal="left" vertical="center" wrapText="1"/>
    </xf>
    <xf numFmtId="169" fontId="69" fillId="0" borderId="0" xfId="0" applyNumberFormat="1" applyFont="1"/>
    <xf numFmtId="169" fontId="67" fillId="0" borderId="0" xfId="0" applyNumberFormat="1" applyFont="1"/>
    <xf numFmtId="4" fontId="8" fillId="0" borderId="0" xfId="5" applyNumberFormat="1" applyFont="1" applyFill="1" applyBorder="1" applyAlignment="1">
      <alignment vertical="center"/>
    </xf>
    <xf numFmtId="49" fontId="24" fillId="0" borderId="0" xfId="5" applyNumberFormat="1" applyFont="1" applyFill="1" applyBorder="1" applyAlignment="1">
      <alignment horizontal="left" vertical="top"/>
    </xf>
    <xf numFmtId="4" fontId="24" fillId="0" borderId="0" xfId="5" applyNumberFormat="1" applyFont="1" applyFill="1" applyBorder="1" applyAlignment="1">
      <alignment horizontal="right" vertical="top"/>
    </xf>
    <xf numFmtId="0" fontId="8" fillId="0" borderId="0" xfId="5" applyFont="1" applyFill="1" applyAlignment="1">
      <alignment horizontal="justify" vertical="center" wrapText="1"/>
    </xf>
    <xf numFmtId="0" fontId="10" fillId="0" borderId="0" xfId="5" applyFont="1" applyFill="1" applyAlignment="1">
      <alignment horizontal="center" vertical="center"/>
    </xf>
    <xf numFmtId="0" fontId="10" fillId="0" borderId="0" xfId="5" quotePrefix="1" applyFont="1" applyFill="1" applyAlignment="1">
      <alignment horizontal="center" vertical="center"/>
    </xf>
    <xf numFmtId="15" fontId="0" fillId="0" borderId="0" xfId="0" applyNumberFormat="1"/>
    <xf numFmtId="0" fontId="12" fillId="0" borderId="27" xfId="0" applyFont="1" applyFill="1" applyBorder="1"/>
    <xf numFmtId="0" fontId="12" fillId="0" borderId="0" xfId="0" applyFont="1" applyFill="1" applyBorder="1"/>
    <xf numFmtId="0" fontId="28" fillId="0" borderId="28" xfId="0" applyFont="1" applyFill="1" applyBorder="1"/>
    <xf numFmtId="0" fontId="80" fillId="0" borderId="0" xfId="0" applyFont="1" applyFill="1" applyBorder="1"/>
    <xf numFmtId="0" fontId="80" fillId="0" borderId="34" xfId="0" applyFont="1" applyFill="1" applyBorder="1"/>
    <xf numFmtId="0" fontId="80" fillId="0" borderId="29" xfId="0" applyFont="1" applyFill="1" applyBorder="1"/>
    <xf numFmtId="0" fontId="28" fillId="0" borderId="27"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28" fillId="0" borderId="27" xfId="0" applyFont="1" applyFill="1" applyBorder="1"/>
    <xf numFmtId="0" fontId="81" fillId="0" borderId="0" xfId="0" applyFont="1" applyFill="1" applyBorder="1" applyAlignment="1">
      <alignment horizontal="justify" wrapText="1"/>
    </xf>
    <xf numFmtId="0" fontId="28" fillId="0" borderId="0" xfId="0" applyFont="1" applyFill="1" applyBorder="1"/>
    <xf numFmtId="0" fontId="28" fillId="0" borderId="28" xfId="0" applyFont="1" applyFill="1" applyBorder="1" applyAlignment="1">
      <alignment horizontal="justify" vertical="center" wrapText="1"/>
    </xf>
    <xf numFmtId="0" fontId="80" fillId="0" borderId="0" xfId="0" applyFont="1" applyFill="1" applyBorder="1" applyAlignment="1">
      <alignment horizontal="justify" vertical="center" wrapText="1"/>
    </xf>
    <xf numFmtId="0" fontId="80" fillId="0" borderId="34" xfId="0" applyFont="1" applyFill="1" applyBorder="1" applyAlignment="1">
      <alignment horizontal="center"/>
    </xf>
    <xf numFmtId="0" fontId="28" fillId="0" borderId="28" xfId="0" applyFont="1" applyFill="1" applyBorder="1" applyAlignment="1">
      <alignment horizontal="center"/>
    </xf>
    <xf numFmtId="0" fontId="80" fillId="0" borderId="28" xfId="0" applyFont="1" applyFill="1" applyBorder="1" applyAlignment="1">
      <alignment horizontal="center"/>
    </xf>
    <xf numFmtId="170" fontId="80" fillId="0" borderId="34" xfId="14" applyNumberFormat="1" applyFont="1" applyFill="1" applyBorder="1"/>
    <xf numFmtId="2" fontId="77" fillId="0" borderId="34" xfId="0" applyNumberFormat="1" applyFont="1" applyFill="1" applyBorder="1"/>
    <xf numFmtId="0" fontId="80" fillId="0" borderId="0" xfId="0" applyFont="1" applyFill="1" applyBorder="1" applyAlignment="1">
      <alignment horizontal="center"/>
    </xf>
    <xf numFmtId="170" fontId="80" fillId="0" borderId="34" xfId="0" applyNumberFormat="1" applyFont="1" applyFill="1" applyBorder="1"/>
    <xf numFmtId="2" fontId="80" fillId="0" borderId="34" xfId="0" applyNumberFormat="1" applyFont="1" applyFill="1" applyBorder="1"/>
    <xf numFmtId="2" fontId="3" fillId="0" borderId="34" xfId="0" applyNumberFormat="1" applyFont="1" applyBorder="1"/>
    <xf numFmtId="0" fontId="0" fillId="0" borderId="0" xfId="0" quotePrefix="1"/>
    <xf numFmtId="0" fontId="82" fillId="0" borderId="27" xfId="0" applyFont="1" applyFill="1" applyBorder="1"/>
    <xf numFmtId="0" fontId="83" fillId="0" borderId="0" xfId="0" applyFont="1" applyFill="1" applyBorder="1"/>
    <xf numFmtId="0" fontId="83" fillId="0" borderId="28" xfId="0" applyFont="1" applyFill="1" applyBorder="1"/>
    <xf numFmtId="0" fontId="83" fillId="0" borderId="34" xfId="0" applyFont="1" applyFill="1" applyBorder="1"/>
    <xf numFmtId="0" fontId="83" fillId="0" borderId="30" xfId="0" applyFont="1" applyBorder="1"/>
    <xf numFmtId="0" fontId="83" fillId="0" borderId="35" xfId="0" applyFont="1" applyBorder="1"/>
    <xf numFmtId="0" fontId="83" fillId="0" borderId="31" xfId="0" applyFont="1" applyBorder="1"/>
    <xf numFmtId="0" fontId="83" fillId="0" borderId="33" xfId="0" applyFont="1" applyBorder="1"/>
    <xf numFmtId="0" fontId="8" fillId="0" borderId="0" xfId="15" applyFont="1"/>
    <xf numFmtId="0" fontId="67" fillId="0" borderId="25" xfId="0" applyFont="1" applyBorder="1"/>
    <xf numFmtId="0" fontId="67" fillId="0" borderId="0" xfId="0" applyFont="1"/>
    <xf numFmtId="0" fontId="67" fillId="0" borderId="28" xfId="0" applyFont="1" applyBorder="1"/>
    <xf numFmtId="0" fontId="84" fillId="0" borderId="0" xfId="0" applyFont="1"/>
    <xf numFmtId="0" fontId="85" fillId="0" borderId="0" xfId="0" applyFont="1"/>
    <xf numFmtId="0" fontId="4" fillId="0" borderId="0" xfId="0" applyFont="1" applyAlignment="1">
      <alignment horizontal="left" vertical="center"/>
    </xf>
    <xf numFmtId="0" fontId="4" fillId="0" borderId="0" xfId="0" applyFont="1" applyAlignment="1">
      <alignment vertical="center"/>
    </xf>
    <xf numFmtId="0" fontId="50" fillId="0" borderId="0" xfId="0" applyFont="1" applyAlignment="1">
      <alignment vertical="center"/>
    </xf>
    <xf numFmtId="0" fontId="86" fillId="0" borderId="0" xfId="0" applyFont="1" applyAlignment="1">
      <alignment horizontal="left" vertical="center"/>
    </xf>
    <xf numFmtId="0" fontId="77" fillId="5" borderId="0" xfId="0" applyFont="1" applyFill="1" applyBorder="1" applyAlignment="1"/>
    <xf numFmtId="0" fontId="77" fillId="5" borderId="0" xfId="0" applyFont="1" applyFill="1" applyBorder="1" applyAlignment="1">
      <alignment vertical="center"/>
    </xf>
    <xf numFmtId="0" fontId="87" fillId="5" borderId="0" xfId="0" applyFont="1" applyFill="1" applyBorder="1" applyAlignment="1"/>
    <xf numFmtId="0" fontId="2" fillId="10" borderId="32" xfId="0" applyFont="1" applyFill="1" applyBorder="1" applyAlignment="1">
      <alignment horizontal="center" vertical="center"/>
    </xf>
    <xf numFmtId="0" fontId="0" fillId="0" borderId="32" xfId="0" applyBorder="1" applyAlignment="1">
      <alignment horizontal="center" vertical="center" wrapText="1"/>
    </xf>
    <xf numFmtId="0" fontId="0" fillId="0" borderId="32" xfId="0" applyFill="1" applyBorder="1" applyAlignment="1">
      <alignment vertical="center" wrapText="1"/>
    </xf>
    <xf numFmtId="3" fontId="1" fillId="0" borderId="32" xfId="7" applyNumberFormat="1" applyFont="1" applyFill="1" applyBorder="1" applyAlignment="1">
      <alignment horizontal="right" vertical="center" wrapText="1"/>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32" xfId="0" applyFill="1" applyBorder="1" applyAlignment="1">
      <alignment horizontal="center" vertical="center" wrapText="1"/>
    </xf>
    <xf numFmtId="0" fontId="88" fillId="0" borderId="32" xfId="13" applyFont="1" applyFill="1" applyBorder="1" applyAlignment="1">
      <alignment vertical="center" wrapText="1"/>
    </xf>
    <xf numFmtId="3" fontId="88" fillId="0" borderId="32" xfId="13" applyNumberFormat="1" applyFont="1" applyFill="1" applyBorder="1" applyAlignment="1">
      <alignment horizontal="right" vertical="center" wrapText="1"/>
    </xf>
    <xf numFmtId="3" fontId="88" fillId="0" borderId="32" xfId="7" applyNumberFormat="1" applyFont="1" applyFill="1" applyBorder="1" applyAlignment="1">
      <alignment horizontal="right" vertical="center" wrapText="1"/>
    </xf>
    <xf numFmtId="0" fontId="0" fillId="0" borderId="32" xfId="0" applyFont="1" applyFill="1" applyBorder="1" applyAlignment="1">
      <alignment vertical="center" wrapText="1"/>
    </xf>
    <xf numFmtId="3" fontId="0" fillId="0" borderId="32" xfId="0" applyNumberFormat="1" applyFont="1" applyFill="1" applyBorder="1" applyAlignment="1">
      <alignment horizontal="right" vertical="center" wrapText="1"/>
    </xf>
    <xf numFmtId="0" fontId="4" fillId="0" borderId="32" xfId="0" applyFont="1" applyFill="1" applyBorder="1" applyAlignment="1">
      <alignment horizontal="center" vertical="center" wrapText="1"/>
    </xf>
    <xf numFmtId="0" fontId="4" fillId="0" borderId="1" xfId="0" applyFont="1" applyFill="1" applyBorder="1" applyAlignment="1">
      <alignment vertical="center" wrapText="1"/>
    </xf>
    <xf numFmtId="3" fontId="4" fillId="0" borderId="32" xfId="7" applyNumberFormat="1" applyFont="1" applyFill="1" applyBorder="1" applyAlignment="1">
      <alignment horizontal="right" vertical="center" wrapText="1"/>
    </xf>
    <xf numFmtId="0" fontId="4" fillId="0" borderId="32" xfId="0" applyFont="1" applyBorder="1" applyAlignment="1">
      <alignment horizontal="center" vertical="center" wrapText="1"/>
    </xf>
    <xf numFmtId="0" fontId="4" fillId="0" borderId="32" xfId="0" applyFont="1" applyFill="1" applyBorder="1" applyAlignment="1">
      <alignment vertical="center" wrapText="1"/>
    </xf>
    <xf numFmtId="0" fontId="3" fillId="0" borderId="32" xfId="13" applyFont="1" applyBorder="1" applyAlignment="1">
      <alignment horizontal="center" vertical="center" wrapText="1"/>
    </xf>
    <xf numFmtId="0" fontId="4" fillId="0" borderId="32" xfId="0" applyFont="1" applyBorder="1" applyAlignment="1">
      <alignment vertical="center" wrapText="1"/>
    </xf>
    <xf numFmtId="3" fontId="0" fillId="0" borderId="32" xfId="0" applyNumberFormat="1" applyBorder="1" applyAlignment="1">
      <alignment horizontal="right" wrapText="1"/>
    </xf>
    <xf numFmtId="0" fontId="3" fillId="0" borderId="32" xfId="13" applyFont="1" applyFill="1" applyBorder="1" applyAlignment="1">
      <alignment horizontal="center" vertical="center" wrapText="1"/>
    </xf>
    <xf numFmtId="3" fontId="0" fillId="0" borderId="32" xfId="0" applyNumberFormat="1" applyFill="1" applyBorder="1" applyAlignment="1">
      <alignment horizontal="right"/>
    </xf>
    <xf numFmtId="0" fontId="0" fillId="0" borderId="0" xfId="0" applyFill="1" applyAlignment="1">
      <alignment vertical="center"/>
    </xf>
    <xf numFmtId="0" fontId="0" fillId="0" borderId="0" xfId="0" applyFill="1"/>
    <xf numFmtId="3" fontId="0" fillId="0" borderId="32" xfId="0" applyNumberFormat="1" applyFill="1" applyBorder="1" applyAlignment="1">
      <alignment horizontal="right" vertical="center"/>
    </xf>
    <xf numFmtId="3" fontId="90" fillId="0" borderId="32" xfId="0" applyNumberFormat="1" applyFont="1" applyFill="1" applyBorder="1" applyAlignment="1">
      <alignment horizontal="right" vertical="center"/>
    </xf>
    <xf numFmtId="0" fontId="0" fillId="0" borderId="0" xfId="0" applyAlignment="1">
      <alignment horizontal="center" vertical="center"/>
    </xf>
    <xf numFmtId="3" fontId="0" fillId="0" borderId="0" xfId="0" applyNumberFormat="1" applyFill="1" applyAlignment="1">
      <alignment horizontal="center" vertical="center"/>
    </xf>
    <xf numFmtId="0" fontId="0" fillId="0" borderId="32" xfId="0" applyBorder="1" applyAlignment="1">
      <alignment horizontal="center" wrapText="1"/>
    </xf>
    <xf numFmtId="0" fontId="0" fillId="0" borderId="32" xfId="0" applyFill="1" applyBorder="1" applyAlignment="1">
      <alignment horizontal="left" wrapText="1"/>
    </xf>
    <xf numFmtId="3" fontId="1" fillId="0" borderId="32" xfId="7" applyNumberFormat="1" applyFont="1" applyFill="1" applyBorder="1" applyAlignment="1">
      <alignment horizontal="right" wrapText="1"/>
    </xf>
    <xf numFmtId="0" fontId="0" fillId="0" borderId="0" xfId="0" applyAlignment="1">
      <alignment wrapText="1"/>
    </xf>
    <xf numFmtId="0" fontId="91" fillId="0" borderId="0" xfId="0" applyFont="1" applyAlignment="1">
      <alignment wrapText="1"/>
    </xf>
    <xf numFmtId="0" fontId="0" fillId="0" borderId="32" xfId="0" applyFill="1" applyBorder="1" applyAlignment="1">
      <alignment horizontal="left" vertical="center" wrapText="1"/>
    </xf>
    <xf numFmtId="0" fontId="0" fillId="0" borderId="32" xfId="0" applyBorder="1" applyAlignment="1">
      <alignment horizontal="center" vertical="center"/>
    </xf>
    <xf numFmtId="0" fontId="85" fillId="0" borderId="32" xfId="0" applyFont="1" applyFill="1" applyBorder="1" applyAlignment="1">
      <alignment horizontal="center" vertical="center"/>
    </xf>
    <xf numFmtId="171" fontId="90" fillId="0" borderId="32" xfId="16" applyNumberFormat="1" applyFont="1" applyFill="1" applyBorder="1" applyAlignment="1">
      <alignment horizontal="right" vertical="center"/>
    </xf>
    <xf numFmtId="0" fontId="0" fillId="0" borderId="0" xfId="0" applyAlignment="1">
      <alignment vertical="center"/>
    </xf>
    <xf numFmtId="3" fontId="0" fillId="0" borderId="0" xfId="0" applyNumberFormat="1"/>
    <xf numFmtId="0" fontId="2" fillId="0" borderId="0" xfId="0" applyFont="1" applyFill="1"/>
    <xf numFmtId="0" fontId="0" fillId="0" borderId="0" xfId="0" applyFill="1" applyAlignment="1">
      <alignment horizontal="center"/>
    </xf>
    <xf numFmtId="44" fontId="0" fillId="0" borderId="32" xfId="0" applyNumberFormat="1" applyFill="1" applyBorder="1" applyAlignment="1">
      <alignment horizontal="center" vertical="center" wrapText="1"/>
    </xf>
    <xf numFmtId="0" fontId="0" fillId="0" borderId="0" xfId="0" applyFill="1" applyAlignment="1">
      <alignment wrapText="1"/>
    </xf>
    <xf numFmtId="0" fontId="3" fillId="0" borderId="32" xfId="0" applyFont="1" applyFill="1" applyBorder="1" applyAlignment="1">
      <alignment horizontal="center" vertical="center" wrapText="1"/>
    </xf>
    <xf numFmtId="0" fontId="3" fillId="0" borderId="32" xfId="0" applyFont="1" applyFill="1" applyBorder="1" applyAlignment="1">
      <alignment horizontal="left" vertical="top" wrapText="1"/>
    </xf>
    <xf numFmtId="3" fontId="3" fillId="0" borderId="32" xfId="0" applyNumberFormat="1" applyFont="1" applyFill="1" applyBorder="1" applyAlignment="1">
      <alignment horizontal="right" vertical="center"/>
    </xf>
    <xf numFmtId="0" fontId="4" fillId="0" borderId="32" xfId="0" applyFont="1" applyFill="1" applyBorder="1" applyAlignment="1">
      <alignment horizontal="left" vertical="top" wrapText="1"/>
    </xf>
    <xf numFmtId="3" fontId="4" fillId="0" borderId="32" xfId="0" applyNumberFormat="1" applyFont="1" applyFill="1" applyBorder="1" applyAlignment="1">
      <alignment horizontal="right" vertical="center"/>
    </xf>
    <xf numFmtId="0" fontId="3" fillId="0" borderId="32" xfId="13" applyFont="1" applyFill="1" applyBorder="1" applyAlignment="1">
      <alignment horizontal="left" vertical="top" wrapText="1"/>
    </xf>
    <xf numFmtId="3" fontId="3" fillId="0" borderId="32" xfId="13" applyNumberFormat="1" applyFont="1" applyFill="1" applyBorder="1" applyAlignment="1">
      <alignment horizontal="right" vertical="center"/>
    </xf>
    <xf numFmtId="3" fontId="3" fillId="0" borderId="33" xfId="13" applyNumberFormat="1" applyFont="1" applyFill="1" applyBorder="1" applyAlignment="1">
      <alignment horizontal="right" vertical="center"/>
    </xf>
    <xf numFmtId="0" fontId="89" fillId="0" borderId="32" xfId="0" applyFont="1" applyFill="1" applyBorder="1" applyAlignment="1">
      <alignment horizontal="center" vertical="center"/>
    </xf>
    <xf numFmtId="3" fontId="90" fillId="0" borderId="32" xfId="0" applyNumberFormat="1" applyFont="1" applyBorder="1" applyAlignment="1">
      <alignment vertical="center"/>
    </xf>
    <xf numFmtId="3" fontId="0" fillId="0" borderId="0" xfId="0" applyNumberFormat="1" applyAlignment="1">
      <alignment vertical="center"/>
    </xf>
    <xf numFmtId="0" fontId="4" fillId="0" borderId="0" xfId="0" applyFont="1"/>
    <xf numFmtId="0" fontId="4" fillId="0" borderId="32" xfId="0" applyFont="1" applyFill="1" applyBorder="1" applyAlignment="1">
      <alignment horizontal="left" vertical="center" wrapText="1"/>
    </xf>
    <xf numFmtId="0" fontId="4" fillId="0" borderId="0" xfId="0" applyFont="1" applyAlignment="1">
      <alignment wrapText="1"/>
    </xf>
    <xf numFmtId="0" fontId="3" fillId="0" borderId="32" xfId="13" applyFont="1" applyFill="1" applyBorder="1" applyAlignment="1">
      <alignment horizontal="left" vertical="center" wrapText="1"/>
    </xf>
    <xf numFmtId="3" fontId="3" fillId="0" borderId="32" xfId="0" applyNumberFormat="1" applyFont="1" applyFill="1" applyBorder="1" applyAlignment="1">
      <alignment horizontal="right" vertical="center" wrapText="1"/>
    </xf>
    <xf numFmtId="1" fontId="4" fillId="0" borderId="0" xfId="0" applyNumberFormat="1" applyFont="1" applyAlignment="1">
      <alignment wrapText="1"/>
    </xf>
    <xf numFmtId="3" fontId="3" fillId="0" borderId="32" xfId="7" applyNumberFormat="1" applyFont="1" applyFill="1" applyBorder="1" applyAlignment="1">
      <alignment horizontal="right" vertical="center" wrapText="1"/>
    </xf>
    <xf numFmtId="3" fontId="3" fillId="0" borderId="32" xfId="13" applyNumberFormat="1" applyFont="1" applyFill="1" applyBorder="1" applyAlignment="1">
      <alignment horizontal="right" vertical="center" wrapText="1"/>
    </xf>
    <xf numFmtId="3" fontId="4" fillId="0" borderId="32" xfId="0" applyNumberFormat="1" applyFont="1" applyFill="1" applyBorder="1" applyAlignment="1">
      <alignment horizontal="right" vertical="center" wrapText="1"/>
    </xf>
    <xf numFmtId="0" fontId="3" fillId="0" borderId="32" xfId="0" applyFont="1" applyFill="1" applyBorder="1" applyAlignment="1">
      <alignment horizontal="left" vertical="center" wrapText="1"/>
    </xf>
    <xf numFmtId="0" fontId="0" fillId="0" borderId="3" xfId="0" applyFont="1" applyFill="1" applyBorder="1" applyAlignment="1">
      <alignment horizontal="left" vertical="center" wrapText="1"/>
    </xf>
    <xf numFmtId="3" fontId="4" fillId="0" borderId="0" xfId="0" applyNumberFormat="1" applyFont="1" applyBorder="1" applyAlignment="1">
      <alignment wrapText="1"/>
    </xf>
    <xf numFmtId="3" fontId="4" fillId="0" borderId="0" xfId="0" applyNumberFormat="1" applyFont="1" applyAlignment="1">
      <alignment wrapText="1"/>
    </xf>
    <xf numFmtId="0" fontId="4" fillId="0" borderId="0" xfId="0" applyFont="1" applyBorder="1" applyAlignment="1">
      <alignment wrapText="1"/>
    </xf>
    <xf numFmtId="3" fontId="4" fillId="0" borderId="36" xfId="7" applyNumberFormat="1" applyFont="1" applyFill="1" applyBorder="1" applyAlignment="1">
      <alignment horizontal="right" vertical="center" wrapText="1"/>
    </xf>
    <xf numFmtId="0" fontId="4" fillId="0" borderId="37" xfId="0" applyFont="1" applyBorder="1" applyAlignment="1">
      <alignment wrapText="1"/>
    </xf>
    <xf numFmtId="3" fontId="4" fillId="0" borderId="33" xfId="7" applyNumberFormat="1" applyFont="1" applyFill="1" applyBorder="1" applyAlignment="1">
      <alignment horizontal="right" vertical="center" wrapText="1"/>
    </xf>
    <xf numFmtId="0" fontId="4" fillId="0" borderId="0" xfId="0" applyFont="1" applyFill="1" applyAlignment="1">
      <alignment wrapText="1"/>
    </xf>
    <xf numFmtId="0" fontId="4" fillId="0" borderId="0" xfId="0" applyFont="1" applyFill="1"/>
    <xf numFmtId="3" fontId="85" fillId="0" borderId="32" xfId="0" applyNumberFormat="1" applyFont="1" applyFill="1" applyBorder="1" applyAlignment="1">
      <alignment horizontal="right" vertical="center"/>
    </xf>
    <xf numFmtId="3" fontId="4" fillId="0" borderId="0" xfId="0" applyNumberFormat="1" applyFont="1" applyFill="1" applyAlignment="1">
      <alignment horizontal="right" vertical="center"/>
    </xf>
    <xf numFmtId="0" fontId="93" fillId="0" borderId="40" xfId="0" applyFont="1" applyFill="1" applyBorder="1" applyAlignment="1">
      <alignment horizontal="center"/>
    </xf>
    <xf numFmtId="0" fontId="24" fillId="0" borderId="0" xfId="0"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0" fontId="29" fillId="0" borderId="41" xfId="0" applyFont="1" applyFill="1" applyBorder="1" applyAlignment="1">
      <alignment horizontal="center"/>
    </xf>
    <xf numFmtId="0" fontId="94" fillId="0" borderId="0" xfId="0" applyFont="1" applyFill="1" applyBorder="1" applyAlignment="1">
      <alignment horizontal="center"/>
    </xf>
    <xf numFmtId="3" fontId="3" fillId="0" borderId="15" xfId="0" applyNumberFormat="1" applyFont="1" applyFill="1" applyBorder="1" applyAlignment="1">
      <alignment horizontal="center" vertical="center" wrapText="1"/>
    </xf>
    <xf numFmtId="3" fontId="3" fillId="0" borderId="22" xfId="0" applyNumberFormat="1" applyFont="1" applyFill="1" applyBorder="1" applyAlignment="1">
      <alignment horizontal="center" vertical="center" wrapText="1"/>
    </xf>
    <xf numFmtId="0" fontId="95" fillId="0" borderId="47" xfId="0" applyFont="1" applyBorder="1" applyAlignment="1">
      <alignment horizontal="center"/>
    </xf>
    <xf numFmtId="0" fontId="0" fillId="0" borderId="48" xfId="0" applyBorder="1" applyAlignment="1">
      <alignment horizontal="center"/>
    </xf>
    <xf numFmtId="0" fontId="0" fillId="0" borderId="49" xfId="0" applyBorder="1"/>
    <xf numFmtId="0" fontId="0" fillId="0" borderId="47" xfId="0" applyBorder="1"/>
    <xf numFmtId="3" fontId="0" fillId="0" borderId="49" xfId="0" applyNumberFormat="1" applyBorder="1"/>
    <xf numFmtId="3" fontId="0" fillId="0" borderId="48" xfId="0" applyNumberFormat="1" applyBorder="1"/>
    <xf numFmtId="0" fontId="0" fillId="0" borderId="48" xfId="0" applyBorder="1"/>
    <xf numFmtId="0" fontId="0" fillId="0" borderId="50" xfId="0" applyBorder="1"/>
    <xf numFmtId="0" fontId="95" fillId="0" borderId="51" xfId="0" applyFont="1" applyBorder="1" applyAlignment="1">
      <alignment horizontal="center"/>
    </xf>
    <xf numFmtId="0" fontId="50" fillId="0" borderId="2" xfId="0" applyFont="1" applyBorder="1" applyAlignment="1">
      <alignment horizontal="center"/>
    </xf>
    <xf numFmtId="0" fontId="96" fillId="0" borderId="52" xfId="0" applyFont="1" applyBorder="1"/>
    <xf numFmtId="3" fontId="97" fillId="0" borderId="51" xfId="0" applyNumberFormat="1" applyFont="1" applyBorder="1" applyAlignment="1"/>
    <xf numFmtId="3" fontId="3" fillId="0" borderId="52" xfId="0" applyNumberFormat="1" applyFont="1" applyFill="1" applyBorder="1" applyAlignment="1">
      <alignment horizontal="center" wrapText="1"/>
    </xf>
    <xf numFmtId="3" fontId="3" fillId="0" borderId="2" xfId="0" applyNumberFormat="1" applyFont="1" applyFill="1" applyBorder="1" applyAlignment="1">
      <alignment horizontal="center" wrapText="1"/>
    </xf>
    <xf numFmtId="3" fontId="50" fillId="0" borderId="2" xfId="0" applyNumberFormat="1" applyFont="1" applyFill="1" applyBorder="1" applyAlignment="1">
      <alignment horizontal="center" wrapText="1"/>
    </xf>
    <xf numFmtId="3" fontId="50" fillId="0" borderId="52" xfId="0" applyNumberFormat="1" applyFont="1" applyFill="1" applyBorder="1" applyAlignment="1">
      <alignment horizontal="center" wrapText="1"/>
    </xf>
    <xf numFmtId="0" fontId="50" fillId="0" borderId="2" xfId="0" applyNumberFormat="1" applyFont="1" applyFill="1" applyBorder="1" applyAlignment="1">
      <alignment horizontal="center"/>
    </xf>
    <xf numFmtId="0" fontId="98" fillId="0" borderId="51" xfId="0" applyFont="1" applyBorder="1"/>
    <xf numFmtId="3" fontId="50" fillId="0" borderId="51" xfId="0" applyNumberFormat="1" applyFont="1" applyFill="1" applyBorder="1"/>
    <xf numFmtId="3" fontId="50" fillId="0" borderId="52" xfId="0" applyNumberFormat="1" applyFont="1" applyFill="1" applyBorder="1"/>
    <xf numFmtId="3" fontId="50" fillId="0" borderId="2" xfId="0" applyNumberFormat="1" applyFont="1" applyFill="1" applyBorder="1"/>
    <xf numFmtId="3" fontId="0" fillId="0" borderId="52" xfId="0" applyNumberFormat="1" applyFill="1" applyBorder="1"/>
    <xf numFmtId="0" fontId="95" fillId="0" borderId="53" xfId="0" applyFont="1" applyBorder="1" applyAlignment="1">
      <alignment horizontal="center"/>
    </xf>
    <xf numFmtId="0" fontId="50" fillId="0" borderId="25" xfId="0" applyNumberFormat="1" applyFont="1" applyFill="1" applyBorder="1" applyAlignment="1">
      <alignment horizontal="center"/>
    </xf>
    <xf numFmtId="0" fontId="98" fillId="0" borderId="53" xfId="0" applyFont="1" applyBorder="1"/>
    <xf numFmtId="0" fontId="50" fillId="0" borderId="25" xfId="0" applyFont="1" applyBorder="1" applyAlignment="1">
      <alignment horizontal="center"/>
    </xf>
    <xf numFmtId="0" fontId="99" fillId="11" borderId="54" xfId="0" applyFont="1" applyFill="1" applyBorder="1" applyAlignment="1">
      <alignment horizontal="right"/>
    </xf>
    <xf numFmtId="3" fontId="86" fillId="6" borderId="55" xfId="0" applyNumberFormat="1" applyFont="1" applyFill="1" applyBorder="1"/>
    <xf numFmtId="3" fontId="86" fillId="6" borderId="56" xfId="0" applyNumberFormat="1" applyFont="1" applyFill="1" applyBorder="1"/>
    <xf numFmtId="0" fontId="50" fillId="0" borderId="48" xfId="0" applyFont="1" applyBorder="1" applyAlignment="1">
      <alignment horizontal="center"/>
    </xf>
    <xf numFmtId="0" fontId="100" fillId="0" borderId="49" xfId="0" applyFont="1" applyBorder="1"/>
    <xf numFmtId="3" fontId="50" fillId="0" borderId="57" xfId="0" applyNumberFormat="1" applyFont="1" applyBorder="1"/>
    <xf numFmtId="3" fontId="50" fillId="0" borderId="58" xfId="0" applyNumberFormat="1" applyFont="1" applyBorder="1"/>
    <xf numFmtId="3" fontId="50" fillId="0" borderId="35" xfId="0" applyNumberFormat="1" applyFont="1" applyBorder="1"/>
    <xf numFmtId="3" fontId="0" fillId="0" borderId="58" xfId="0" applyNumberFormat="1" applyBorder="1"/>
    <xf numFmtId="3" fontId="50" fillId="0" borderId="51" xfId="0" applyNumberFormat="1" applyFont="1" applyBorder="1"/>
    <xf numFmtId="3" fontId="50" fillId="0" borderId="52" xfId="0" applyNumberFormat="1" applyFont="1" applyBorder="1"/>
    <xf numFmtId="3" fontId="50" fillId="0" borderId="2" xfId="0" applyNumberFormat="1" applyFont="1" applyBorder="1"/>
    <xf numFmtId="3" fontId="0" fillId="0" borderId="52" xfId="0" applyNumberFormat="1" applyBorder="1"/>
    <xf numFmtId="0" fontId="98" fillId="0" borderId="53" xfId="0" applyFont="1" applyBorder="1" applyAlignment="1">
      <alignment vertical="top" wrapText="1"/>
    </xf>
    <xf numFmtId="0" fontId="99" fillId="0" borderId="49" xfId="0" applyFont="1" applyBorder="1" applyAlignment="1">
      <alignment horizontal="right"/>
    </xf>
    <xf numFmtId="0" fontId="96" fillId="0" borderId="51" xfId="0" applyFont="1" applyBorder="1"/>
    <xf numFmtId="0" fontId="99" fillId="11" borderId="53" xfId="0" applyFont="1" applyFill="1" applyBorder="1" applyAlignment="1">
      <alignment horizontal="right"/>
    </xf>
    <xf numFmtId="0" fontId="95" fillId="0" borderId="51" xfId="0" applyFont="1" applyFill="1" applyBorder="1" applyAlignment="1">
      <alignment horizontal="center"/>
    </xf>
    <xf numFmtId="0" fontId="50" fillId="0" borderId="2" xfId="0" applyFont="1" applyFill="1" applyBorder="1" applyAlignment="1">
      <alignment horizontal="center"/>
    </xf>
    <xf numFmtId="0" fontId="96" fillId="0" borderId="51" xfId="0" applyFont="1" applyFill="1" applyBorder="1"/>
    <xf numFmtId="0" fontId="98" fillId="0" borderId="52" xfId="0" applyFont="1" applyFill="1" applyBorder="1"/>
    <xf numFmtId="0" fontId="95" fillId="0" borderId="53" xfId="0" applyFont="1" applyBorder="1" applyAlignment="1">
      <alignment horizontal="center" vertical="center"/>
    </xf>
    <xf numFmtId="0" fontId="50" fillId="0" borderId="25" xfId="0" applyFont="1" applyBorder="1" applyAlignment="1">
      <alignment horizontal="center" vertical="center"/>
    </xf>
    <xf numFmtId="0" fontId="99" fillId="11" borderId="53" xfId="0" applyFont="1" applyFill="1" applyBorder="1" applyAlignment="1">
      <alignment horizontal="left" vertical="center" wrapText="1"/>
    </xf>
    <xf numFmtId="0" fontId="100" fillId="0" borderId="47" xfId="0" applyFont="1" applyBorder="1"/>
    <xf numFmtId="0" fontId="95" fillId="0" borderId="53" xfId="0" applyFont="1" applyFill="1" applyBorder="1" applyAlignment="1">
      <alignment horizontal="center"/>
    </xf>
    <xf numFmtId="0" fontId="95" fillId="0" borderId="53" xfId="0" applyFont="1" applyFill="1" applyBorder="1" applyAlignment="1">
      <alignment horizontal="center" vertical="center"/>
    </xf>
    <xf numFmtId="0" fontId="50" fillId="0" borderId="25" xfId="0" applyFont="1" applyFill="1" applyBorder="1" applyAlignment="1">
      <alignment horizontal="center" vertical="center"/>
    </xf>
    <xf numFmtId="0" fontId="95" fillId="0" borderId="55" xfId="0" applyFont="1" applyBorder="1" applyAlignment="1">
      <alignment horizontal="center"/>
    </xf>
    <xf numFmtId="0" fontId="50" fillId="0" borderId="59" xfId="0" applyFont="1" applyBorder="1" applyAlignment="1">
      <alignment horizontal="center"/>
    </xf>
    <xf numFmtId="0" fontId="99" fillId="11" borderId="55" xfId="0" applyFont="1" applyFill="1" applyBorder="1" applyAlignment="1">
      <alignment horizontal="right"/>
    </xf>
    <xf numFmtId="0" fontId="95" fillId="0" borderId="40" xfId="0" applyFont="1" applyBorder="1" applyAlignment="1">
      <alignment horizontal="center"/>
    </xf>
    <xf numFmtId="0" fontId="50" fillId="0" borderId="0" xfId="0" applyFont="1" applyBorder="1" applyAlignment="1">
      <alignment horizontal="center"/>
    </xf>
    <xf numFmtId="0" fontId="50" fillId="0" borderId="40" xfId="0" applyFont="1" applyBorder="1"/>
    <xf numFmtId="3" fontId="50" fillId="0" borderId="40" xfId="0" applyNumberFormat="1" applyFont="1" applyBorder="1"/>
    <xf numFmtId="3" fontId="50" fillId="0" borderId="60" xfId="0" applyNumberFormat="1" applyFont="1" applyBorder="1"/>
    <xf numFmtId="3" fontId="50" fillId="0" borderId="0" xfId="0" applyNumberFormat="1" applyFont="1" applyBorder="1"/>
    <xf numFmtId="0" fontId="101" fillId="0" borderId="0" xfId="0" applyFont="1"/>
    <xf numFmtId="0" fontId="101" fillId="4" borderId="45" xfId="0" applyFont="1" applyFill="1" applyBorder="1" applyAlignment="1">
      <alignment horizontal="center"/>
    </xf>
    <xf numFmtId="0" fontId="85" fillId="4" borderId="22" xfId="0" applyFont="1" applyFill="1" applyBorder="1" applyAlignment="1">
      <alignment horizontal="center"/>
    </xf>
    <xf numFmtId="0" fontId="85" fillId="4" borderId="61" xfId="0" applyFont="1" applyFill="1" applyBorder="1" applyAlignment="1">
      <alignment horizontal="center"/>
    </xf>
    <xf numFmtId="172" fontId="89" fillId="4" borderId="45" xfId="0" applyNumberFormat="1" applyFont="1" applyFill="1" applyBorder="1"/>
    <xf numFmtId="172" fontId="53" fillId="4" borderId="45" xfId="0" applyNumberFormat="1" applyFont="1" applyFill="1" applyBorder="1"/>
    <xf numFmtId="172" fontId="89" fillId="4" borderId="61" xfId="0" applyNumberFormat="1" applyFont="1" applyFill="1" applyBorder="1"/>
    <xf numFmtId="0" fontId="95" fillId="0" borderId="0" xfId="0" applyFont="1" applyAlignment="1">
      <alignment horizontal="center"/>
    </xf>
    <xf numFmtId="0" fontId="0" fillId="0" borderId="0" xfId="0" applyAlignment="1">
      <alignment horizontal="center"/>
    </xf>
    <xf numFmtId="4" fontId="0" fillId="0" borderId="0" xfId="0" applyNumberFormat="1"/>
    <xf numFmtId="0" fontId="102" fillId="0" borderId="0" xfId="0" applyFont="1"/>
    <xf numFmtId="0" fontId="0" fillId="0" borderId="0" xfId="0" applyFill="1" applyBorder="1"/>
    <xf numFmtId="0" fontId="95" fillId="0" borderId="0" xfId="0" applyFont="1" applyFill="1" applyBorder="1" applyAlignment="1">
      <alignment horizontal="center"/>
    </xf>
    <xf numFmtId="0" fontId="0" fillId="0" borderId="0" xfId="0" applyFill="1" applyBorder="1" applyAlignment="1">
      <alignment horizontal="center"/>
    </xf>
    <xf numFmtId="4" fontId="0" fillId="0" borderId="0" xfId="0" applyNumberFormat="1" applyFill="1" applyBorder="1"/>
    <xf numFmtId="172" fontId="89" fillId="0" borderId="0" xfId="0" applyNumberFormat="1" applyFont="1" applyFill="1" applyBorder="1"/>
    <xf numFmtId="3" fontId="53" fillId="0" borderId="0" xfId="0" applyNumberFormat="1" applyFont="1" applyFill="1" applyBorder="1"/>
    <xf numFmtId="3" fontId="0" fillId="0" borderId="0" xfId="0" applyNumberFormat="1" applyFill="1" applyBorder="1"/>
    <xf numFmtId="172" fontId="0" fillId="0" borderId="0" xfId="0" applyNumberFormat="1"/>
    <xf numFmtId="3" fontId="3" fillId="0" borderId="62" xfId="0" applyNumberFormat="1" applyFont="1" applyFill="1" applyBorder="1" applyAlignment="1">
      <alignment horizontal="center" vertical="center" wrapText="1"/>
    </xf>
    <xf numFmtId="3" fontId="3" fillId="0" borderId="36" xfId="0" applyNumberFormat="1" applyFont="1" applyFill="1" applyBorder="1" applyAlignment="1">
      <alignment horizontal="center" vertical="center" wrapText="1"/>
    </xf>
    <xf numFmtId="3" fontId="3" fillId="0" borderId="63" xfId="0" applyNumberFormat="1" applyFont="1" applyFill="1" applyBorder="1" applyAlignment="1">
      <alignment horizontal="center" vertical="center" wrapText="1"/>
    </xf>
    <xf numFmtId="0" fontId="0" fillId="0" borderId="38" xfId="0" applyFill="1" applyBorder="1"/>
    <xf numFmtId="0" fontId="0" fillId="0" borderId="64" xfId="0" applyFill="1" applyBorder="1"/>
    <xf numFmtId="0" fontId="0" fillId="0" borderId="65" xfId="0" applyFill="1" applyBorder="1"/>
    <xf numFmtId="0" fontId="0" fillId="0" borderId="66" xfId="0" applyFill="1" applyBorder="1"/>
    <xf numFmtId="0" fontId="4" fillId="0" borderId="40" xfId="0" applyFont="1" applyFill="1" applyBorder="1"/>
    <xf numFmtId="3" fontId="50" fillId="0" borderId="67" xfId="0" applyNumberFormat="1" applyFont="1" applyFill="1" applyBorder="1"/>
    <xf numFmtId="3" fontId="50" fillId="0" borderId="34" xfId="0" applyNumberFormat="1" applyFont="1" applyFill="1" applyBorder="1"/>
    <xf numFmtId="3" fontId="50" fillId="0" borderId="68" xfId="0" applyNumberFormat="1" applyFont="1" applyFill="1" applyBorder="1"/>
    <xf numFmtId="3" fontId="0" fillId="0" borderId="0" xfId="0" applyNumberFormat="1" applyFill="1"/>
    <xf numFmtId="0" fontId="4" fillId="0" borderId="57" xfId="0" applyFont="1" applyFill="1" applyBorder="1"/>
    <xf numFmtId="3" fontId="50" fillId="0" borderId="69" xfId="0" applyNumberFormat="1" applyFont="1" applyFill="1" applyBorder="1"/>
    <xf numFmtId="3" fontId="50" fillId="0" borderId="33" xfId="0" applyNumberFormat="1" applyFont="1" applyFill="1" applyBorder="1"/>
    <xf numFmtId="3" fontId="50" fillId="0" borderId="70" xfId="0" applyNumberFormat="1" applyFont="1" applyFill="1" applyBorder="1"/>
    <xf numFmtId="0" fontId="50" fillId="0" borderId="40" xfId="0" applyFont="1" applyFill="1" applyBorder="1"/>
    <xf numFmtId="3" fontId="50" fillId="0" borderId="71" xfId="0" applyNumberFormat="1" applyFont="1" applyFill="1" applyBorder="1"/>
    <xf numFmtId="3" fontId="50" fillId="0" borderId="72" xfId="0" applyNumberFormat="1" applyFont="1" applyFill="1" applyBorder="1"/>
    <xf numFmtId="3" fontId="50" fillId="0" borderId="73" xfId="0" applyNumberFormat="1" applyFont="1" applyFill="1" applyBorder="1"/>
    <xf numFmtId="0" fontId="50" fillId="0" borderId="38" xfId="0" applyFont="1" applyFill="1" applyBorder="1"/>
    <xf numFmtId="3" fontId="50" fillId="0" borderId="64" xfId="0" applyNumberFormat="1" applyFont="1" applyFill="1" applyBorder="1"/>
    <xf numFmtId="3" fontId="50" fillId="0" borderId="65" xfId="0" applyNumberFormat="1" applyFont="1" applyFill="1" applyBorder="1"/>
    <xf numFmtId="3" fontId="50" fillId="0" borderId="66" xfId="0" applyNumberFormat="1" applyFont="1" applyFill="1" applyBorder="1"/>
    <xf numFmtId="0" fontId="86" fillId="0" borderId="40" xfId="0" applyFont="1" applyFill="1" applyBorder="1" applyAlignment="1">
      <alignment horizontal="center"/>
    </xf>
    <xf numFmtId="3" fontId="86" fillId="4" borderId="67" xfId="0" applyNumberFormat="1" applyFont="1" applyFill="1" applyBorder="1"/>
    <xf numFmtId="3" fontId="86" fillId="4" borderId="34" xfId="0" applyNumberFormat="1" applyFont="1" applyFill="1" applyBorder="1"/>
    <xf numFmtId="3" fontId="86" fillId="4" borderId="68" xfId="0" applyNumberFormat="1" applyFont="1" applyFill="1" applyBorder="1"/>
    <xf numFmtId="0" fontId="0" fillId="0" borderId="45" xfId="0" applyFill="1" applyBorder="1"/>
    <xf numFmtId="3" fontId="86" fillId="0" borderId="71" xfId="0" applyNumberFormat="1" applyFont="1" applyFill="1" applyBorder="1"/>
    <xf numFmtId="3" fontId="86" fillId="0" borderId="72" xfId="0" applyNumberFormat="1" applyFont="1" applyFill="1" applyBorder="1"/>
    <xf numFmtId="3" fontId="86" fillId="0" borderId="73" xfId="0" applyNumberFormat="1" applyFont="1" applyFill="1" applyBorder="1"/>
    <xf numFmtId="3" fontId="103" fillId="0" borderId="0" xfId="0" applyNumberFormat="1" applyFont="1" applyFill="1"/>
    <xf numFmtId="0" fontId="102" fillId="0" borderId="0" xfId="0" applyFont="1" applyFill="1"/>
    <xf numFmtId="0" fontId="2" fillId="0" borderId="0" xfId="0" applyFont="1" applyFill="1" applyAlignment="1">
      <alignment horizontal="center"/>
    </xf>
    <xf numFmtId="0" fontId="2" fillId="0" borderId="0" xfId="0" applyFont="1" applyFill="1" applyBorder="1" applyAlignment="1">
      <alignment horizontal="center"/>
    </xf>
    <xf numFmtId="0" fontId="3" fillId="0" borderId="40" xfId="0" applyFont="1" applyFill="1" applyBorder="1" applyAlignment="1">
      <alignment horizontal="center"/>
    </xf>
    <xf numFmtId="0" fontId="3" fillId="0" borderId="41" xfId="0" applyFont="1" applyFill="1" applyBorder="1" applyAlignment="1">
      <alignment horizontal="center"/>
    </xf>
    <xf numFmtId="0" fontId="8" fillId="0" borderId="74" xfId="0" applyFont="1" applyFill="1" applyBorder="1"/>
    <xf numFmtId="0" fontId="8" fillId="0" borderId="61" xfId="0" applyFont="1" applyFill="1" applyBorder="1" applyAlignment="1">
      <alignment horizontal="center" vertical="center"/>
    </xf>
    <xf numFmtId="3" fontId="8" fillId="0" borderId="78" xfId="0" applyNumberFormat="1" applyFont="1" applyFill="1" applyBorder="1" applyAlignment="1">
      <alignment horizontal="center" vertical="center" wrapText="1"/>
    </xf>
    <xf numFmtId="3" fontId="8" fillId="0" borderId="36" xfId="0" applyNumberFormat="1" applyFont="1" applyFill="1" applyBorder="1" applyAlignment="1">
      <alignment horizontal="center" vertical="center" wrapText="1"/>
    </xf>
    <xf numFmtId="3" fontId="8" fillId="0" borderId="63" xfId="0" applyNumberFormat="1" applyFont="1" applyFill="1" applyBorder="1" applyAlignment="1">
      <alignment horizontal="center" vertical="center" wrapText="1"/>
    </xf>
    <xf numFmtId="0" fontId="94" fillId="0" borderId="60" xfId="0" applyFont="1" applyFill="1" applyBorder="1"/>
    <xf numFmtId="0" fontId="0" fillId="0" borderId="74" xfId="0" applyBorder="1"/>
    <xf numFmtId="0" fontId="3" fillId="0" borderId="58" xfId="0" applyFont="1" applyFill="1" applyBorder="1"/>
    <xf numFmtId="3" fontId="50" fillId="0" borderId="58" xfId="0" applyNumberFormat="1" applyFont="1" applyFill="1" applyBorder="1"/>
    <xf numFmtId="0" fontId="3" fillId="0" borderId="60" xfId="0" applyFont="1" applyFill="1" applyBorder="1"/>
    <xf numFmtId="3" fontId="4" fillId="0" borderId="60" xfId="0" applyNumberFormat="1" applyFont="1" applyFill="1" applyBorder="1"/>
    <xf numFmtId="0" fontId="3" fillId="0" borderId="61" xfId="0" applyFont="1" applyFill="1" applyBorder="1"/>
    <xf numFmtId="0" fontId="29" fillId="0" borderId="40" xfId="0" applyFont="1" applyFill="1" applyBorder="1"/>
    <xf numFmtId="3" fontId="0" fillId="0" borderId="74" xfId="0" applyNumberFormat="1" applyFill="1" applyBorder="1"/>
    <xf numFmtId="0" fontId="104" fillId="0" borderId="40" xfId="0" applyFont="1" applyFill="1" applyBorder="1" applyAlignment="1">
      <alignment horizontal="center"/>
    </xf>
    <xf numFmtId="3" fontId="85" fillId="4" borderId="60" xfId="0" applyNumberFormat="1" applyFont="1" applyFill="1" applyBorder="1"/>
    <xf numFmtId="0" fontId="29" fillId="0" borderId="45" xfId="0" applyFont="1" applyFill="1" applyBorder="1"/>
    <xf numFmtId="0" fontId="0" fillId="0" borderId="61" xfId="0" applyBorder="1"/>
    <xf numFmtId="3" fontId="85" fillId="0" borderId="0" xfId="0" applyNumberFormat="1" applyFont="1" applyFill="1" applyBorder="1"/>
    <xf numFmtId="3" fontId="101" fillId="0" borderId="0" xfId="0" applyNumberFormat="1" applyFont="1" applyFill="1"/>
    <xf numFmtId="0" fontId="24" fillId="0" borderId="40" xfId="0" applyFont="1" applyFill="1" applyBorder="1"/>
    <xf numFmtId="0" fontId="94" fillId="0" borderId="40" xfId="0" applyFont="1" applyFill="1" applyBorder="1"/>
    <xf numFmtId="0" fontId="24" fillId="0" borderId="38" xfId="0" applyFont="1" applyFill="1" applyBorder="1"/>
    <xf numFmtId="0" fontId="8" fillId="0" borderId="79" xfId="0" applyFont="1" applyFill="1" applyBorder="1"/>
    <xf numFmtId="0" fontId="24" fillId="0" borderId="45" xfId="0" applyFont="1" applyFill="1" applyBorder="1"/>
    <xf numFmtId="0" fontId="48" fillId="0" borderId="80" xfId="0" applyFont="1" applyFill="1" applyBorder="1" applyAlignment="1">
      <alignment horizontal="center" vertical="center"/>
    </xf>
    <xf numFmtId="0" fontId="10" fillId="0" borderId="40" xfId="0" applyFont="1" applyFill="1" applyBorder="1" applyAlignment="1">
      <alignment horizontal="left" vertical="center"/>
    </xf>
    <xf numFmtId="0" fontId="10" fillId="0" borderId="28" xfId="0" applyFont="1" applyFill="1" applyBorder="1" applyAlignment="1">
      <alignment horizontal="left" vertical="center"/>
    </xf>
    <xf numFmtId="0" fontId="0" fillId="0" borderId="34" xfId="0" applyBorder="1"/>
    <xf numFmtId="0" fontId="0" fillId="0" borderId="68" xfId="0" applyBorder="1"/>
    <xf numFmtId="0" fontId="8" fillId="0" borderId="51" xfId="0" applyFont="1" applyFill="1" applyBorder="1"/>
    <xf numFmtId="0" fontId="8" fillId="0" borderId="3" xfId="0" applyFont="1" applyFill="1" applyBorder="1"/>
    <xf numFmtId="0" fontId="0" fillId="0" borderId="32" xfId="0" applyBorder="1"/>
    <xf numFmtId="0" fontId="0" fillId="0" borderId="81" xfId="0" applyBorder="1"/>
    <xf numFmtId="0" fontId="0" fillId="0" borderId="32" xfId="0" applyFill="1" applyBorder="1"/>
    <xf numFmtId="0" fontId="8" fillId="0" borderId="40" xfId="0" applyFont="1" applyFill="1" applyBorder="1"/>
    <xf numFmtId="0" fontId="8" fillId="0" borderId="28" xfId="0" applyFont="1" applyFill="1" applyBorder="1"/>
    <xf numFmtId="0" fontId="0" fillId="0" borderId="34" xfId="0" applyFill="1" applyBorder="1"/>
    <xf numFmtId="0" fontId="10" fillId="0" borderId="51" xfId="0" applyFont="1" applyFill="1" applyBorder="1" applyAlignment="1">
      <alignment horizontal="left" vertical="center"/>
    </xf>
    <xf numFmtId="0" fontId="10" fillId="0" borderId="3" xfId="0" applyFont="1" applyFill="1" applyBorder="1" applyAlignment="1">
      <alignment horizontal="left" vertical="center"/>
    </xf>
    <xf numFmtId="3" fontId="85" fillId="6" borderId="32" xfId="0" applyNumberFormat="1" applyFont="1" applyFill="1" applyBorder="1" applyAlignment="1">
      <alignment vertical="center"/>
    </xf>
    <xf numFmtId="0" fontId="8" fillId="0" borderId="2" xfId="0" applyFont="1" applyFill="1" applyBorder="1"/>
    <xf numFmtId="3" fontId="50" fillId="0" borderId="32" xfId="0" applyNumberFormat="1" applyFont="1" applyFill="1" applyBorder="1"/>
    <xf numFmtId="3" fontId="50" fillId="0" borderId="81" xfId="0" applyNumberFormat="1" applyFont="1" applyFill="1" applyBorder="1"/>
    <xf numFmtId="3" fontId="0" fillId="0" borderId="32" xfId="0" applyNumberFormat="1" applyBorder="1"/>
    <xf numFmtId="3" fontId="0" fillId="0" borderId="32" xfId="0" applyNumberFormat="1" applyFill="1" applyBorder="1"/>
    <xf numFmtId="3" fontId="0" fillId="0" borderId="81" xfId="0" applyNumberFormat="1" applyBorder="1"/>
    <xf numFmtId="0" fontId="8" fillId="0" borderId="3" xfId="0" applyFont="1" applyFill="1" applyBorder="1" applyAlignment="1">
      <alignment vertical="top" wrapText="1"/>
    </xf>
    <xf numFmtId="0" fontId="24" fillId="0" borderId="80" xfId="0" applyFont="1" applyFill="1" applyBorder="1"/>
    <xf numFmtId="0" fontId="0" fillId="0" borderId="72" xfId="0" applyBorder="1"/>
    <xf numFmtId="0" fontId="0" fillId="0" borderId="72" xfId="0" applyFill="1" applyBorder="1"/>
    <xf numFmtId="0" fontId="0" fillId="0" borderId="73" xfId="0" applyBorder="1"/>
    <xf numFmtId="0" fontId="24" fillId="0" borderId="79" xfId="0" applyFont="1" applyFill="1" applyBorder="1"/>
    <xf numFmtId="0" fontId="0" fillId="0" borderId="65" xfId="0" applyBorder="1"/>
    <xf numFmtId="0" fontId="0" fillId="0" borderId="66" xfId="0" applyBorder="1"/>
    <xf numFmtId="3" fontId="85" fillId="4" borderId="34" xfId="0" applyNumberFormat="1" applyFont="1" applyFill="1" applyBorder="1"/>
    <xf numFmtId="0" fontId="105" fillId="0" borderId="0" xfId="0" applyFont="1" applyFill="1" applyBorder="1"/>
    <xf numFmtId="3" fontId="105" fillId="0" borderId="0" xfId="0" applyNumberFormat="1" applyFont="1" applyFill="1" applyBorder="1"/>
    <xf numFmtId="0" fontId="10" fillId="0" borderId="0" xfId="5" applyFont="1" applyAlignment="1">
      <alignment horizontal="center" wrapText="1"/>
    </xf>
    <xf numFmtId="0" fontId="10" fillId="0" borderId="0" xfId="3" applyFont="1" applyBorder="1" applyAlignment="1">
      <alignment horizontal="center" vertical="justify" wrapText="1"/>
    </xf>
    <xf numFmtId="0" fontId="10" fillId="0" borderId="0" xfId="3" applyFont="1" applyBorder="1" applyAlignment="1">
      <alignment horizontal="center"/>
    </xf>
    <xf numFmtId="49" fontId="10" fillId="0" borderId="0" xfId="3" applyNumberFormat="1" applyFont="1" applyBorder="1" applyAlignment="1">
      <alignment horizontal="center"/>
    </xf>
    <xf numFmtId="0" fontId="10" fillId="0" borderId="0" xfId="8" applyFont="1" applyAlignment="1">
      <alignment horizontal="center" wrapText="1"/>
    </xf>
    <xf numFmtId="0" fontId="48" fillId="0" borderId="0" xfId="8" quotePrefix="1" applyFont="1" applyAlignment="1">
      <alignment horizontal="center"/>
    </xf>
    <xf numFmtId="0" fontId="48" fillId="0" borderId="0" xfId="8" applyFont="1" applyAlignment="1">
      <alignment horizontal="center"/>
    </xf>
    <xf numFmtId="0" fontId="29" fillId="0" borderId="0" xfId="8" applyFont="1" applyAlignment="1">
      <alignment horizontal="center" wrapText="1"/>
    </xf>
    <xf numFmtId="0" fontId="29" fillId="0" borderId="0" xfId="3" applyFont="1" applyBorder="1" applyAlignment="1">
      <alignment horizontal="center"/>
    </xf>
    <xf numFmtId="0" fontId="10" fillId="2" borderId="0" xfId="0" applyNumberFormat="1" applyFont="1" applyFill="1" applyBorder="1" applyAlignment="1" applyProtection="1">
      <alignment horizontal="center"/>
      <protection locked="0"/>
    </xf>
    <xf numFmtId="0" fontId="10" fillId="2" borderId="0" xfId="0" applyFont="1" applyFill="1" applyBorder="1" applyAlignment="1">
      <alignment horizontal="center"/>
    </xf>
    <xf numFmtId="0" fontId="51" fillId="5" borderId="0" xfId="9" applyFont="1" applyFill="1" applyBorder="1" applyAlignment="1">
      <alignment horizontal="center"/>
    </xf>
    <xf numFmtId="0" fontId="52" fillId="5" borderId="0" xfId="9" applyFont="1" applyFill="1" applyBorder="1" applyAlignment="1">
      <alignment horizontal="center"/>
    </xf>
    <xf numFmtId="0" fontId="48" fillId="2" borderId="0" xfId="0" applyFont="1" applyFill="1" applyBorder="1" applyAlignment="1">
      <alignment horizontal="center"/>
    </xf>
    <xf numFmtId="0" fontId="53" fillId="2" borderId="0" xfId="0" quotePrefix="1" applyNumberFormat="1" applyFont="1" applyFill="1" applyBorder="1" applyAlignment="1" applyProtection="1">
      <alignment horizontal="center"/>
    </xf>
    <xf numFmtId="0" fontId="53" fillId="2" borderId="0" xfId="0" applyNumberFormat="1" applyFont="1" applyFill="1" applyBorder="1" applyAlignment="1" applyProtection="1">
      <alignment horizontal="center"/>
    </xf>
    <xf numFmtId="0" fontId="5" fillId="0" borderId="0" xfId="0" applyFont="1" applyFill="1" applyBorder="1" applyAlignment="1">
      <alignment horizontal="left" vertical="top" wrapText="1"/>
    </xf>
    <xf numFmtId="0" fontId="10" fillId="0" borderId="2" xfId="11" applyFont="1" applyFill="1" applyBorder="1" applyAlignment="1">
      <alignment horizontal="center" vertical="center"/>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8" fillId="2" borderId="0" xfId="0" applyFont="1" applyFill="1" applyBorder="1" applyAlignment="1" applyProtection="1">
      <alignment horizontal="center"/>
      <protection locked="0"/>
    </xf>
    <xf numFmtId="0" fontId="8"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center"/>
      <protection locked="0"/>
    </xf>
    <xf numFmtId="0" fontId="8" fillId="0" borderId="0" xfId="0" applyFont="1" applyFill="1" applyBorder="1" applyAlignment="1">
      <alignment horizontal="left" vertical="top"/>
    </xf>
    <xf numFmtId="0" fontId="29" fillId="0" borderId="0" xfId="11" applyFont="1" applyFill="1" applyAlignment="1">
      <alignment horizontal="center" wrapText="1"/>
    </xf>
    <xf numFmtId="0" fontId="10" fillId="0" borderId="0" xfId="3" quotePrefix="1" applyFont="1" applyBorder="1" applyAlignment="1">
      <alignment horizontal="center"/>
    </xf>
    <xf numFmtId="0" fontId="10" fillId="0" borderId="0" xfId="3" applyFont="1" applyFill="1" applyBorder="1" applyAlignment="1">
      <alignment horizontal="center" vertical="justify" wrapText="1"/>
    </xf>
    <xf numFmtId="0" fontId="5" fillId="0" borderId="0" xfId="5" applyFont="1" applyBorder="1" applyAlignment="1">
      <alignment horizontal="center" vertical="justify" wrapText="1"/>
    </xf>
    <xf numFmtId="0" fontId="5" fillId="0" borderId="0" xfId="5" applyFont="1" applyFill="1" applyBorder="1" applyAlignment="1">
      <alignment horizontal="center" vertical="justify" wrapText="1"/>
    </xf>
    <xf numFmtId="0" fontId="5" fillId="0" borderId="0" xfId="5" applyFont="1" applyFill="1" applyBorder="1" applyAlignment="1">
      <alignment horizontal="center" vertical="center" wrapText="1"/>
    </xf>
    <xf numFmtId="49" fontId="5" fillId="0" borderId="0" xfId="5" quotePrefix="1" applyNumberFormat="1" applyFont="1" applyFill="1" applyBorder="1" applyAlignment="1">
      <alignment horizontal="center"/>
    </xf>
    <xf numFmtId="49" fontId="5" fillId="0" borderId="0" xfId="5" applyNumberFormat="1" applyFont="1" applyFill="1" applyBorder="1" applyAlignment="1">
      <alignment horizontal="center"/>
    </xf>
    <xf numFmtId="0" fontId="10" fillId="0" borderId="0" xfId="3" applyFont="1" applyFill="1" applyBorder="1" applyAlignment="1">
      <alignment horizontal="center"/>
    </xf>
    <xf numFmtId="0" fontId="17" fillId="0" borderId="0" xfId="5" applyFont="1" applyFill="1" applyAlignment="1">
      <alignment horizontal="center" wrapText="1"/>
    </xf>
    <xf numFmtId="0" fontId="77" fillId="5" borderId="0" xfId="0" applyFont="1" applyFill="1" applyBorder="1" applyAlignment="1">
      <alignment horizontal="center"/>
    </xf>
    <xf numFmtId="0" fontId="77" fillId="5" borderId="0" xfId="0" applyFont="1" applyFill="1" applyBorder="1" applyAlignment="1">
      <alignment horizontal="center" vertical="center"/>
    </xf>
    <xf numFmtId="0" fontId="87" fillId="5" borderId="0" xfId="0" applyFont="1" applyFill="1" applyBorder="1" applyAlignment="1">
      <alignment horizontal="center"/>
    </xf>
    <xf numFmtId="0" fontId="89" fillId="0" borderId="1" xfId="0" applyFont="1" applyFill="1" applyBorder="1" applyAlignment="1">
      <alignment horizontal="center" vertical="center" wrapText="1"/>
    </xf>
    <xf numFmtId="0" fontId="89" fillId="0" borderId="3" xfId="0" applyFont="1" applyFill="1" applyBorder="1" applyAlignment="1">
      <alignment horizontal="center" vertical="center" wrapText="1"/>
    </xf>
    <xf numFmtId="0" fontId="85" fillId="0" borderId="32" xfId="0" applyFont="1" applyFill="1" applyBorder="1" applyAlignment="1">
      <alignment horizontal="center" vertical="center"/>
    </xf>
    <xf numFmtId="0" fontId="10" fillId="0" borderId="0" xfId="5" applyFont="1" applyFill="1" applyAlignment="1">
      <alignment horizontal="center" vertical="center"/>
    </xf>
    <xf numFmtId="0" fontId="10" fillId="0" borderId="0" xfId="5" applyFont="1" applyFill="1" applyAlignment="1">
      <alignment horizontal="center" vertical="center" wrapText="1"/>
    </xf>
    <xf numFmtId="0" fontId="10" fillId="0" borderId="0" xfId="5" quotePrefix="1" applyFont="1" applyFill="1" applyAlignment="1">
      <alignment horizontal="center" vertical="center"/>
    </xf>
    <xf numFmtId="0" fontId="10" fillId="0" borderId="0" xfId="5" applyFont="1" applyFill="1" applyAlignment="1">
      <alignment horizontal="left" vertical="center"/>
    </xf>
    <xf numFmtId="0" fontId="8" fillId="0" borderId="0" xfId="5" applyFont="1" applyFill="1" applyAlignment="1">
      <alignment horizontal="justify" vertical="center" wrapText="1"/>
    </xf>
    <xf numFmtId="0" fontId="8" fillId="0" borderId="0" xfId="5" applyFont="1" applyFill="1" applyAlignment="1">
      <alignment horizontal="justify" wrapText="1"/>
    </xf>
    <xf numFmtId="0" fontId="27" fillId="0" borderId="0" xfId="5" applyFont="1" applyFill="1" applyAlignment="1">
      <alignment horizontal="left" vertical="center"/>
    </xf>
    <xf numFmtId="0" fontId="8" fillId="0" borderId="0" xfId="5" applyFont="1" applyFill="1" applyAlignment="1">
      <alignment horizontal="left" vertical="center"/>
    </xf>
    <xf numFmtId="0" fontId="27" fillId="0" borderId="5" xfId="5" applyFont="1" applyFill="1" applyBorder="1" applyAlignment="1">
      <alignment horizontal="center" vertical="center"/>
    </xf>
    <xf numFmtId="0" fontId="27" fillId="0" borderId="4" xfId="5" applyFont="1" applyFill="1" applyBorder="1" applyAlignment="1">
      <alignment horizontal="center" vertical="center"/>
    </xf>
    <xf numFmtId="0" fontId="6" fillId="0" borderId="0" xfId="5" applyFont="1" applyFill="1" applyAlignment="1">
      <alignment horizontal="left" vertical="center" wrapText="1"/>
    </xf>
    <xf numFmtId="0" fontId="58" fillId="0" borderId="0" xfId="5" applyFont="1" applyFill="1" applyAlignment="1">
      <alignment horizontal="center" vertical="center"/>
    </xf>
    <xf numFmtId="0" fontId="27" fillId="0" borderId="8" xfId="5" applyFont="1" applyFill="1" applyBorder="1" applyAlignment="1">
      <alignment horizontal="center" vertical="center"/>
    </xf>
    <xf numFmtId="3" fontId="27" fillId="0" borderId="8" xfId="5" applyNumberFormat="1" applyFont="1" applyFill="1" applyBorder="1" applyAlignment="1">
      <alignment horizontal="center" vertical="center"/>
    </xf>
    <xf numFmtId="0" fontId="8" fillId="0" borderId="9" xfId="5" applyFont="1" applyFill="1" applyBorder="1" applyAlignment="1">
      <alignment horizontal="left" vertical="center"/>
    </xf>
    <xf numFmtId="3" fontId="8" fillId="0" borderId="9" xfId="5" applyNumberFormat="1" applyFont="1" applyFill="1" applyBorder="1" applyAlignment="1">
      <alignment horizontal="left" vertical="center"/>
    </xf>
    <xf numFmtId="0" fontId="8" fillId="0" borderId="0" xfId="5" applyFont="1" applyFill="1" applyBorder="1" applyAlignment="1">
      <alignment horizontal="left" vertical="center"/>
    </xf>
    <xf numFmtId="3" fontId="8" fillId="0" borderId="0" xfId="5" applyNumberFormat="1" applyFont="1" applyFill="1" applyBorder="1" applyAlignment="1">
      <alignment horizontal="left" vertical="center"/>
    </xf>
    <xf numFmtId="0" fontId="8" fillId="0" borderId="10" xfId="5" applyFont="1" applyFill="1" applyBorder="1" applyAlignment="1">
      <alignment horizontal="left" vertical="center"/>
    </xf>
    <xf numFmtId="0" fontId="8" fillId="0" borderId="0" xfId="5" applyFont="1" applyFill="1" applyAlignment="1">
      <alignment horizontal="center" vertical="center"/>
    </xf>
    <xf numFmtId="0" fontId="8" fillId="0" borderId="0" xfId="5" applyFont="1" applyFill="1" applyBorder="1" applyAlignment="1">
      <alignment horizontal="center" vertical="center"/>
    </xf>
    <xf numFmtId="0" fontId="10" fillId="0" borderId="4" xfId="5" applyFont="1" applyFill="1" applyBorder="1" applyAlignment="1">
      <alignment horizontal="center" vertical="center"/>
    </xf>
    <xf numFmtId="0" fontId="8" fillId="0" borderId="12" xfId="5" applyFont="1" applyFill="1" applyBorder="1" applyAlignment="1">
      <alignment horizontal="left" vertical="center" wrapText="1"/>
    </xf>
    <xf numFmtId="0" fontId="10" fillId="0" borderId="6" xfId="5" applyFont="1" applyFill="1" applyBorder="1" applyAlignment="1">
      <alignment horizontal="right" vertical="center" wrapText="1"/>
    </xf>
    <xf numFmtId="0" fontId="10" fillId="0" borderId="11" xfId="5" applyFont="1" applyFill="1" applyBorder="1" applyAlignment="1">
      <alignment horizontal="center" vertical="center" wrapText="1"/>
    </xf>
    <xf numFmtId="0" fontId="10" fillId="0" borderId="12" xfId="5" applyFont="1" applyFill="1" applyBorder="1" applyAlignment="1">
      <alignment horizontal="center" vertical="center" wrapText="1"/>
    </xf>
    <xf numFmtId="3" fontId="10" fillId="0" borderId="11" xfId="5" applyNumberFormat="1" applyFont="1" applyFill="1" applyBorder="1" applyAlignment="1">
      <alignment horizontal="center" vertical="center"/>
    </xf>
    <xf numFmtId="3" fontId="10" fillId="0" borderId="12" xfId="5" applyNumberFormat="1" applyFont="1" applyFill="1" applyBorder="1" applyAlignment="1">
      <alignment horizontal="center" vertical="center"/>
    </xf>
    <xf numFmtId="0" fontId="8" fillId="0" borderId="9" xfId="5" applyFont="1" applyFill="1" applyBorder="1" applyAlignment="1">
      <alignment horizontal="left" vertical="center" wrapText="1"/>
    </xf>
    <xf numFmtId="0" fontId="8" fillId="0" borderId="0" xfId="5" applyFont="1" applyFill="1" applyAlignment="1">
      <alignment horizontal="left" vertical="center" wrapText="1"/>
    </xf>
    <xf numFmtId="3" fontId="8" fillId="0" borderId="0" xfId="5" applyNumberFormat="1" applyFont="1" applyFill="1" applyAlignment="1">
      <alignment horizontal="center" vertical="center" wrapText="1"/>
    </xf>
    <xf numFmtId="3" fontId="10" fillId="0" borderId="4" xfId="5" applyNumberFormat="1" applyFont="1" applyFill="1" applyBorder="1" applyAlignment="1">
      <alignment horizontal="center" vertical="center"/>
    </xf>
    <xf numFmtId="0" fontId="8" fillId="0" borderId="13" xfId="5" applyFont="1" applyFill="1" applyBorder="1" applyAlignment="1">
      <alignment horizontal="left" vertical="center"/>
    </xf>
    <xf numFmtId="3" fontId="8" fillId="0" borderId="0" xfId="5" applyNumberFormat="1" applyFont="1" applyFill="1" applyAlignment="1">
      <alignment horizontal="center" vertical="center"/>
    </xf>
    <xf numFmtId="0" fontId="8" fillId="0" borderId="0" xfId="5" applyFont="1" applyFill="1" applyBorder="1" applyAlignment="1">
      <alignment horizontal="left" vertical="center" wrapText="1"/>
    </xf>
    <xf numFmtId="3" fontId="8" fillId="0" borderId="0" xfId="5" applyNumberFormat="1" applyFont="1" applyFill="1" applyBorder="1" applyAlignment="1">
      <alignment horizontal="center" vertical="center" wrapText="1"/>
    </xf>
    <xf numFmtId="3" fontId="8" fillId="0" borderId="12" xfId="5" applyNumberFormat="1" applyFont="1" applyFill="1" applyBorder="1" applyAlignment="1">
      <alignment horizontal="center" vertical="center" wrapText="1"/>
    </xf>
    <xf numFmtId="3" fontId="10" fillId="0" borderId="6" xfId="5" applyNumberFormat="1" applyFont="1" applyFill="1" applyBorder="1" applyAlignment="1">
      <alignment horizontal="right" vertical="center"/>
    </xf>
    <xf numFmtId="0" fontId="10" fillId="0" borderId="5" xfId="5" applyFont="1" applyFill="1" applyBorder="1" applyAlignment="1">
      <alignment horizontal="center" vertical="center" wrapText="1"/>
    </xf>
    <xf numFmtId="0" fontId="8" fillId="0" borderId="0" xfId="5" applyFont="1" applyFill="1" applyBorder="1" applyAlignment="1">
      <alignment horizontal="justify" vertical="center" wrapText="1"/>
    </xf>
    <xf numFmtId="3" fontId="27" fillId="0" borderId="4" xfId="5" applyNumberFormat="1" applyFont="1" applyFill="1" applyBorder="1" applyAlignment="1">
      <alignment horizontal="center" vertical="center" wrapText="1"/>
    </xf>
    <xf numFmtId="3" fontId="63" fillId="0" borderId="0" xfId="5" applyNumberFormat="1" applyFont="1" applyFill="1" applyBorder="1" applyAlignment="1">
      <alignment horizontal="center" vertical="center" wrapText="1"/>
    </xf>
    <xf numFmtId="0" fontId="8" fillId="0" borderId="14" xfId="5" applyFont="1" applyFill="1" applyBorder="1" applyAlignment="1">
      <alignment horizontal="justify" vertical="center" wrapText="1"/>
    </xf>
    <xf numFmtId="0" fontId="10" fillId="0" borderId="4" xfId="5" applyFont="1" applyFill="1" applyBorder="1" applyAlignment="1">
      <alignment horizontal="center" vertical="center" wrapText="1"/>
    </xf>
    <xf numFmtId="0" fontId="8" fillId="0" borderId="9" xfId="5" applyFont="1" applyFill="1" applyBorder="1" applyAlignment="1">
      <alignment horizontal="justify" vertical="center"/>
    </xf>
    <xf numFmtId="0" fontId="10" fillId="0" borderId="7" xfId="5" applyFont="1" applyFill="1" applyBorder="1" applyAlignment="1">
      <alignment horizontal="right" vertical="center"/>
    </xf>
    <xf numFmtId="0" fontId="8" fillId="0" borderId="0" xfId="5" applyFont="1" applyFill="1" applyAlignment="1">
      <alignment horizontal="justify" vertical="top"/>
    </xf>
    <xf numFmtId="0" fontId="8" fillId="0" borderId="0" xfId="5" applyFont="1" applyFill="1" applyAlignment="1">
      <alignment horizontal="justify" vertical="center"/>
    </xf>
    <xf numFmtId="0" fontId="60" fillId="0" borderId="0" xfId="5" applyFont="1" applyFill="1" applyAlignment="1">
      <alignment horizontal="center" vertical="center"/>
    </xf>
    <xf numFmtId="0" fontId="57" fillId="0" borderId="0" xfId="5" applyFont="1" applyFill="1" applyAlignment="1">
      <alignment horizontal="justify" vertical="center" wrapText="1"/>
    </xf>
    <xf numFmtId="0" fontId="57" fillId="0" borderId="0" xfId="5" applyFont="1" applyFill="1" applyAlignment="1">
      <alignment horizontal="left" vertical="center"/>
    </xf>
    <xf numFmtId="0" fontId="57" fillId="0" borderId="0" xfId="5" applyFont="1" applyFill="1" applyAlignment="1">
      <alignment horizontal="center" vertical="center"/>
    </xf>
    <xf numFmtId="0" fontId="27" fillId="0" borderId="0" xfId="5" applyFont="1" applyFill="1" applyAlignment="1">
      <alignment horizontal="center" vertical="center"/>
    </xf>
    <xf numFmtId="0" fontId="27" fillId="0" borderId="4" xfId="5" applyFont="1" applyFill="1" applyBorder="1" applyAlignment="1">
      <alignment horizontal="center" vertical="center" wrapText="1"/>
    </xf>
    <xf numFmtId="0" fontId="8" fillId="0" borderId="13" xfId="5" applyFont="1" applyFill="1" applyBorder="1" applyAlignment="1">
      <alignment horizontal="left" vertical="center" wrapText="1"/>
    </xf>
    <xf numFmtId="0" fontId="10" fillId="0" borderId="7" xfId="5" applyFont="1" applyFill="1" applyBorder="1" applyAlignment="1">
      <alignment horizontal="right" vertical="center" wrapText="1"/>
    </xf>
    <xf numFmtId="3" fontId="29" fillId="0" borderId="5" xfId="5" applyNumberFormat="1" applyFont="1" applyFill="1" applyBorder="1" applyAlignment="1">
      <alignment horizontal="center" wrapText="1"/>
    </xf>
    <xf numFmtId="0" fontId="64" fillId="0" borderId="0" xfId="5" applyFont="1" applyFill="1" applyBorder="1" applyAlignment="1">
      <alignment horizontal="left" vertical="center"/>
    </xf>
    <xf numFmtId="0" fontId="64" fillId="0" borderId="0" xfId="5" applyFont="1" applyFill="1" applyBorder="1" applyAlignment="1">
      <alignment horizontal="left" vertical="center" wrapText="1"/>
    </xf>
    <xf numFmtId="0" fontId="8" fillId="0" borderId="14" xfId="5" applyFont="1" applyFill="1" applyBorder="1" applyAlignment="1">
      <alignment horizontal="left" vertical="center" wrapText="1"/>
    </xf>
    <xf numFmtId="0" fontId="10" fillId="0" borderId="7" xfId="5" applyFont="1" applyFill="1" applyBorder="1" applyAlignment="1">
      <alignment horizontal="center" vertical="center"/>
    </xf>
    <xf numFmtId="3" fontId="10" fillId="0" borderId="5" xfId="5" applyNumberFormat="1" applyFont="1" applyFill="1" applyBorder="1" applyAlignment="1">
      <alignment horizontal="center" vertical="center" wrapText="1"/>
    </xf>
    <xf numFmtId="3" fontId="64" fillId="0" borderId="0" xfId="5" applyNumberFormat="1" applyFont="1" applyFill="1" applyBorder="1" applyAlignment="1">
      <alignment horizontal="center" vertical="center"/>
    </xf>
    <xf numFmtId="0" fontId="64" fillId="0" borderId="0" xfId="5" applyFont="1" applyFill="1" applyBorder="1" applyAlignment="1">
      <alignment horizontal="justify" vertical="center" wrapText="1"/>
    </xf>
    <xf numFmtId="3" fontId="29" fillId="0" borderId="5" xfId="5" applyNumberFormat="1" applyFont="1" applyFill="1" applyBorder="1" applyAlignment="1">
      <alignment horizontal="center" vertical="center"/>
    </xf>
    <xf numFmtId="3" fontId="64" fillId="0" borderId="13" xfId="5" applyNumberFormat="1" applyFont="1" applyFill="1" applyBorder="1" applyAlignment="1">
      <alignment horizontal="center" vertical="center"/>
    </xf>
    <xf numFmtId="0" fontId="64" fillId="0" borderId="13" xfId="5" applyFont="1" applyFill="1" applyBorder="1" applyAlignment="1">
      <alignment horizontal="justify" vertical="center" wrapText="1"/>
    </xf>
    <xf numFmtId="3" fontId="64" fillId="0" borderId="0" xfId="5" applyNumberFormat="1" applyFont="1" applyFill="1" applyBorder="1" applyAlignment="1">
      <alignment horizontal="center" vertical="center" wrapText="1"/>
    </xf>
    <xf numFmtId="3" fontId="64" fillId="0" borderId="14" xfId="5" applyNumberFormat="1" applyFont="1" applyFill="1" applyBorder="1" applyAlignment="1">
      <alignment horizontal="center" vertical="center"/>
    </xf>
    <xf numFmtId="3" fontId="64" fillId="0" borderId="14" xfId="5" applyNumberFormat="1" applyFont="1" applyFill="1" applyBorder="1" applyAlignment="1">
      <alignment horizontal="justify" vertical="center" wrapText="1"/>
    </xf>
    <xf numFmtId="0" fontId="8" fillId="0" borderId="0" xfId="5" applyFont="1" applyFill="1" applyAlignment="1">
      <alignment horizontal="center" wrapText="1" readingOrder="1"/>
    </xf>
    <xf numFmtId="0" fontId="63" fillId="0" borderId="0" xfId="5" applyFont="1" applyFill="1" applyAlignment="1">
      <alignment horizontal="justify" wrapText="1" readingOrder="1"/>
    </xf>
    <xf numFmtId="0" fontId="29" fillId="0" borderId="16" xfId="5" applyFont="1" applyFill="1" applyBorder="1" applyAlignment="1">
      <alignment horizontal="left" vertical="center" wrapText="1"/>
    </xf>
    <xf numFmtId="3" fontId="64" fillId="0" borderId="0" xfId="5" applyNumberFormat="1" applyFont="1" applyFill="1" applyBorder="1" applyAlignment="1">
      <alignment horizontal="justify" vertical="center" wrapText="1"/>
    </xf>
    <xf numFmtId="0" fontId="29" fillId="0" borderId="0" xfId="5" applyFont="1" applyFill="1" applyBorder="1" applyAlignment="1">
      <alignment horizontal="left" vertical="center" wrapText="1"/>
    </xf>
    <xf numFmtId="0" fontId="24" fillId="0" borderId="0" xfId="5" applyFont="1" applyFill="1" applyBorder="1" applyAlignment="1">
      <alignment horizontal="left" vertical="center" wrapText="1"/>
    </xf>
    <xf numFmtId="3" fontId="35" fillId="0" borderId="14" xfId="5" applyNumberFormat="1" applyFont="1" applyFill="1" applyBorder="1" applyAlignment="1">
      <alignment horizontal="center" vertical="center" wrapText="1"/>
    </xf>
    <xf numFmtId="0" fontId="29" fillId="0" borderId="0" xfId="5" applyFont="1" applyFill="1" applyBorder="1" applyAlignment="1">
      <alignment vertical="center" wrapText="1"/>
    </xf>
    <xf numFmtId="0" fontId="10" fillId="0" borderId="17" xfId="5" applyFont="1" applyFill="1" applyBorder="1" applyAlignment="1">
      <alignment horizontal="center" vertical="center" wrapText="1"/>
    </xf>
    <xf numFmtId="8" fontId="10" fillId="0" borderId="7" xfId="5" applyNumberFormat="1" applyFont="1" applyFill="1" applyBorder="1" applyAlignment="1">
      <alignment horizontal="right" vertical="center"/>
    </xf>
    <xf numFmtId="0" fontId="8" fillId="0" borderId="18" xfId="5" applyFont="1" applyFill="1" applyBorder="1" applyAlignment="1">
      <alignment horizontal="left" vertical="center" wrapText="1"/>
    </xf>
    <xf numFmtId="0" fontId="10" fillId="0" borderId="20" xfId="5" applyFont="1" applyFill="1" applyBorder="1" applyAlignment="1">
      <alignment horizontal="center" vertical="center"/>
    </xf>
    <xf numFmtId="0" fontId="10" fillId="0" borderId="21" xfId="5" applyFont="1" applyFill="1" applyBorder="1" applyAlignment="1">
      <alignment horizontal="center" vertical="center"/>
    </xf>
    <xf numFmtId="0" fontId="10" fillId="0" borderId="19" xfId="5" applyFont="1" applyFill="1" applyBorder="1" applyAlignment="1">
      <alignment horizontal="center" vertical="center"/>
    </xf>
    <xf numFmtId="3" fontId="10" fillId="0" borderId="19" xfId="5" applyNumberFormat="1" applyFont="1" applyFill="1" applyBorder="1" applyAlignment="1">
      <alignment horizontal="center" vertical="center"/>
    </xf>
    <xf numFmtId="0" fontId="10" fillId="0" borderId="14" xfId="5" applyFont="1" applyFill="1" applyBorder="1" applyAlignment="1">
      <alignment horizontal="center" vertical="center"/>
    </xf>
    <xf numFmtId="0" fontId="8" fillId="0" borderId="14" xfId="5" applyFont="1" applyFill="1" applyBorder="1" applyAlignment="1">
      <alignment horizontal="left" vertical="center"/>
    </xf>
    <xf numFmtId="0" fontId="8" fillId="0" borderId="18" xfId="5" applyFont="1" applyFill="1" applyBorder="1" applyAlignment="1">
      <alignment horizontal="left" vertical="center"/>
    </xf>
    <xf numFmtId="0" fontId="24" fillId="0" borderId="0" xfId="12" applyFont="1" applyFill="1" applyBorder="1" applyAlignment="1">
      <alignment horizontal="center" vertical="center" wrapText="1"/>
    </xf>
    <xf numFmtId="0" fontId="3" fillId="0" borderId="0" xfId="5" applyFont="1" applyBorder="1" applyAlignment="1">
      <alignment horizontal="center" vertical="center" wrapText="1"/>
    </xf>
    <xf numFmtId="0" fontId="3" fillId="0" borderId="13" xfId="5" applyFont="1" applyBorder="1" applyAlignment="1">
      <alignment horizontal="center" vertical="center" wrapText="1"/>
    </xf>
    <xf numFmtId="0" fontId="24" fillId="0" borderId="0" xfId="5" applyFont="1" applyAlignment="1">
      <alignment horizontal="center" vertical="center" wrapText="1"/>
    </xf>
    <xf numFmtId="0" fontId="27" fillId="0" borderId="0" xfId="5" applyFont="1" applyFill="1" applyAlignment="1">
      <alignment horizontal="justify" vertical="center"/>
    </xf>
    <xf numFmtId="0" fontId="10" fillId="0" borderId="0" xfId="5" applyFont="1" applyFill="1" applyAlignment="1">
      <alignment horizontal="justify" vertical="center"/>
    </xf>
    <xf numFmtId="0" fontId="63" fillId="0" borderId="0" xfId="5" applyFont="1" applyFill="1" applyAlignment="1">
      <alignment horizontal="justify" vertical="center" wrapText="1"/>
    </xf>
    <xf numFmtId="0" fontId="63" fillId="0" borderId="0" xfId="5" applyFont="1" applyFill="1" applyAlignment="1">
      <alignment horizontal="justify" vertical="center"/>
    </xf>
    <xf numFmtId="0" fontId="63" fillId="0" borderId="0" xfId="5" applyNumberFormat="1" applyFont="1" applyFill="1" applyAlignment="1">
      <alignment horizontal="justify" vertical="center" wrapText="1"/>
    </xf>
    <xf numFmtId="0" fontId="8" fillId="0" borderId="9" xfId="5" applyFont="1" applyFill="1" applyBorder="1" applyAlignment="1">
      <alignment horizontal="center" vertical="center"/>
    </xf>
    <xf numFmtId="0" fontId="8" fillId="0" borderId="16" xfId="5" applyFont="1" applyFill="1" applyBorder="1" applyAlignment="1">
      <alignment horizontal="center" vertical="center"/>
    </xf>
    <xf numFmtId="3" fontId="8" fillId="0" borderId="23" xfId="5" applyNumberFormat="1" applyFont="1" applyFill="1" applyBorder="1" applyAlignment="1">
      <alignment horizontal="center" wrapText="1"/>
    </xf>
    <xf numFmtId="0" fontId="8" fillId="0" borderId="0" xfId="5" applyFont="1" applyFill="1" applyBorder="1" applyAlignment="1">
      <alignment horizontal="center" wrapText="1"/>
    </xf>
    <xf numFmtId="3" fontId="8" fillId="0" borderId="0" xfId="5" applyNumberFormat="1" applyFont="1" applyFill="1" applyAlignment="1">
      <alignment horizontal="center" wrapText="1"/>
    </xf>
    <xf numFmtId="0" fontId="8" fillId="0" borderId="0" xfId="5" applyFont="1" applyFill="1" applyAlignment="1">
      <alignment horizontal="center" wrapText="1"/>
    </xf>
    <xf numFmtId="0" fontId="12" fillId="0" borderId="0"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36" fillId="0" borderId="0" xfId="0" applyFont="1" applyFill="1" applyBorder="1" applyAlignment="1">
      <alignment horizontal="justify" wrapText="1"/>
    </xf>
    <xf numFmtId="0" fontId="36" fillId="0" borderId="28" xfId="0" applyFont="1" applyFill="1" applyBorder="1" applyAlignment="1">
      <alignment horizontal="justify" wrapText="1"/>
    </xf>
    <xf numFmtId="0" fontId="12" fillId="0" borderId="27" xfId="0" applyFont="1" applyFill="1" applyBorder="1" applyAlignment="1">
      <alignment horizontal="center" vertical="center" wrapText="1"/>
    </xf>
    <xf numFmtId="0" fontId="51" fillId="5" borderId="24" xfId="13" applyFont="1" applyFill="1" applyBorder="1" applyAlignment="1">
      <alignment horizontal="center"/>
    </xf>
    <xf numFmtId="0" fontId="51" fillId="5" borderId="25" xfId="13" applyFont="1" applyFill="1" applyBorder="1" applyAlignment="1">
      <alignment horizontal="center"/>
    </xf>
    <xf numFmtId="0" fontId="51" fillId="5" borderId="26" xfId="13" applyFont="1" applyFill="1" applyBorder="1" applyAlignment="1">
      <alignment horizontal="center"/>
    </xf>
    <xf numFmtId="0" fontId="52" fillId="5" borderId="27" xfId="13" applyFont="1" applyFill="1" applyBorder="1" applyAlignment="1">
      <alignment horizontal="center" vertical="center" wrapText="1"/>
    </xf>
    <xf numFmtId="0" fontId="76" fillId="5" borderId="0" xfId="13" applyFont="1" applyFill="1" applyBorder="1" applyAlignment="1">
      <alignment horizontal="center" vertical="center" wrapText="1"/>
    </xf>
    <xf numFmtId="0" fontId="76" fillId="5" borderId="28" xfId="13" applyFont="1" applyFill="1" applyBorder="1" applyAlignment="1">
      <alignment horizontal="center" vertical="center" wrapText="1"/>
    </xf>
    <xf numFmtId="0" fontId="77" fillId="5" borderId="27" xfId="13" applyFont="1" applyFill="1" applyBorder="1" applyAlignment="1">
      <alignment horizontal="center" vertical="center" wrapText="1"/>
    </xf>
    <xf numFmtId="49" fontId="78" fillId="5" borderId="30" xfId="13" applyNumberFormat="1" applyFont="1" applyFill="1" applyBorder="1" applyAlignment="1">
      <alignment horizontal="center" vertical="center" wrapText="1"/>
    </xf>
    <xf numFmtId="49" fontId="79" fillId="5" borderId="35" xfId="13" applyNumberFormat="1" applyFont="1" applyFill="1" applyBorder="1" applyAlignment="1">
      <alignment horizontal="center" vertical="center" wrapText="1"/>
    </xf>
    <xf numFmtId="49" fontId="79" fillId="5" borderId="31" xfId="13" applyNumberFormat="1" applyFont="1" applyFill="1" applyBorder="1" applyAlignment="1">
      <alignment horizontal="center" vertical="center" wrapText="1"/>
    </xf>
    <xf numFmtId="0" fontId="77" fillId="9" borderId="32" xfId="0" applyFont="1" applyFill="1" applyBorder="1" applyAlignment="1">
      <alignment horizontal="center" vertical="center" wrapText="1"/>
    </xf>
    <xf numFmtId="0" fontId="80" fillId="9" borderId="32" xfId="0" applyFont="1" applyFill="1" applyBorder="1" applyAlignment="1">
      <alignment horizontal="center" vertical="center" wrapText="1"/>
    </xf>
    <xf numFmtId="0" fontId="77" fillId="9" borderId="3" xfId="0" applyFont="1" applyFill="1" applyBorder="1" applyAlignment="1">
      <alignment horizontal="center" vertical="center" wrapText="1"/>
    </xf>
    <xf numFmtId="0" fontId="75" fillId="0" borderId="0" xfId="0" applyFont="1" applyAlignment="1">
      <alignment horizontal="center" vertical="center" wrapText="1"/>
    </xf>
    <xf numFmtId="0" fontId="66" fillId="2" borderId="24" xfId="0" applyFont="1" applyFill="1" applyBorder="1" applyAlignment="1">
      <alignment horizontal="center"/>
    </xf>
    <xf numFmtId="0" fontId="67" fillId="0" borderId="25" xfId="0" applyFont="1" applyBorder="1"/>
    <xf numFmtId="0" fontId="67" fillId="0" borderId="26" xfId="0" applyFont="1" applyBorder="1"/>
    <xf numFmtId="0" fontId="66" fillId="2" borderId="27" xfId="0" applyFont="1" applyFill="1" applyBorder="1" applyAlignment="1">
      <alignment horizontal="center"/>
    </xf>
    <xf numFmtId="0" fontId="67" fillId="0" borderId="0" xfId="0" applyFont="1"/>
    <xf numFmtId="0" fontId="67" fillId="0" borderId="28" xfId="0" applyFont="1" applyBorder="1"/>
    <xf numFmtId="0" fontId="69" fillId="2" borderId="27" xfId="0" applyFont="1" applyFill="1" applyBorder="1" applyAlignment="1">
      <alignment horizontal="center" vertical="center" wrapText="1"/>
    </xf>
    <xf numFmtId="0" fontId="70" fillId="2" borderId="27" xfId="0" quotePrefix="1" applyFont="1" applyFill="1" applyBorder="1" applyAlignment="1">
      <alignment horizontal="center" vertical="center" wrapText="1"/>
    </xf>
    <xf numFmtId="0" fontId="71" fillId="6" borderId="24" xfId="0" applyFont="1" applyFill="1" applyBorder="1" applyAlignment="1">
      <alignment horizontal="center" vertical="center"/>
    </xf>
    <xf numFmtId="0" fontId="71" fillId="6" borderId="26" xfId="0" applyFont="1" applyFill="1" applyBorder="1" applyAlignment="1">
      <alignment horizontal="center" vertical="center"/>
    </xf>
    <xf numFmtId="0" fontId="71" fillId="6" borderId="30" xfId="0" applyFont="1" applyFill="1" applyBorder="1" applyAlignment="1">
      <alignment horizontal="center" vertical="center"/>
    </xf>
    <xf numFmtId="0" fontId="71" fillId="6" borderId="31" xfId="0" applyFont="1" applyFill="1" applyBorder="1" applyAlignment="1">
      <alignment horizontal="center" vertical="center"/>
    </xf>
    <xf numFmtId="0" fontId="69" fillId="6" borderId="1" xfId="0" applyFont="1" applyFill="1" applyBorder="1" applyAlignment="1">
      <alignment horizontal="center" vertical="center"/>
    </xf>
    <xf numFmtId="0" fontId="69" fillId="6" borderId="2" xfId="0" applyFont="1" applyFill="1" applyBorder="1" applyAlignment="1">
      <alignment horizontal="center" vertical="center"/>
    </xf>
    <xf numFmtId="0" fontId="69" fillId="6" borderId="3" xfId="0" applyFont="1" applyFill="1" applyBorder="1" applyAlignment="1">
      <alignment horizontal="center" vertical="center"/>
    </xf>
    <xf numFmtId="169" fontId="69" fillId="6" borderId="29" xfId="0" applyNumberFormat="1" applyFont="1" applyFill="1" applyBorder="1" applyAlignment="1">
      <alignment horizontal="center" vertical="center" wrapText="1"/>
    </xf>
    <xf numFmtId="169" fontId="69" fillId="6" borderId="33" xfId="0" applyNumberFormat="1" applyFont="1" applyFill="1" applyBorder="1" applyAlignment="1">
      <alignment horizontal="center" vertical="center" wrapText="1"/>
    </xf>
    <xf numFmtId="0" fontId="5" fillId="8" borderId="1" xfId="0" applyFont="1" applyFill="1" applyBorder="1" applyAlignment="1">
      <alignment horizontal="right"/>
    </xf>
    <xf numFmtId="0" fontId="73" fillId="8" borderId="3" xfId="0" applyFont="1" applyFill="1" applyBorder="1" applyAlignment="1">
      <alignment horizontal="right"/>
    </xf>
    <xf numFmtId="0" fontId="5" fillId="6" borderId="24"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92" fillId="0" borderId="38" xfId="0" applyFont="1" applyFill="1" applyBorder="1" applyAlignment="1">
      <alignment horizontal="center"/>
    </xf>
    <xf numFmtId="0" fontId="92" fillId="0" borderId="23" xfId="0" applyFont="1" applyFill="1" applyBorder="1" applyAlignment="1">
      <alignment horizontal="center"/>
    </xf>
    <xf numFmtId="0" fontId="92" fillId="0" borderId="39" xfId="0" applyFont="1" applyFill="1" applyBorder="1" applyAlignment="1">
      <alignment horizontal="center"/>
    </xf>
    <xf numFmtId="0" fontId="94" fillId="0" borderId="0" xfId="0" applyFont="1" applyFill="1" applyBorder="1" applyAlignment="1">
      <alignment horizontal="center"/>
    </xf>
    <xf numFmtId="0" fontId="94" fillId="0" borderId="41" xfId="0" applyFont="1" applyFill="1" applyBorder="1" applyAlignment="1">
      <alignment horizontal="center"/>
    </xf>
    <xf numFmtId="0" fontId="48" fillId="0" borderId="38" xfId="0" applyFont="1" applyFill="1" applyBorder="1" applyAlignment="1">
      <alignment horizontal="center" vertical="center"/>
    </xf>
    <xf numFmtId="0" fontId="48" fillId="0" borderId="23" xfId="0" applyFont="1" applyFill="1" applyBorder="1" applyAlignment="1">
      <alignment horizontal="center" vertical="center"/>
    </xf>
    <xf numFmtId="0" fontId="48" fillId="0" borderId="39" xfId="0" applyFont="1" applyFill="1" applyBorder="1" applyAlignment="1">
      <alignment horizontal="center" vertical="center"/>
    </xf>
    <xf numFmtId="0" fontId="48" fillId="0" borderId="45" xfId="0" applyFont="1" applyFill="1" applyBorder="1" applyAlignment="1">
      <alignment horizontal="center" vertical="center"/>
    </xf>
    <xf numFmtId="0" fontId="48" fillId="0" borderId="22" xfId="0" applyFont="1" applyFill="1" applyBorder="1" applyAlignment="1">
      <alignment horizontal="center" vertical="center"/>
    </xf>
    <xf numFmtId="0" fontId="48" fillId="0" borderId="46" xfId="0" applyFont="1" applyFill="1" applyBorder="1" applyAlignment="1">
      <alignment horizontal="center" vertical="center"/>
    </xf>
    <xf numFmtId="3" fontId="10" fillId="0" borderId="4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4" xfId="0" applyNumberFormat="1" applyFont="1" applyFill="1" applyBorder="1" applyAlignment="1">
      <alignment horizontal="center" vertical="center" wrapText="1"/>
    </xf>
    <xf numFmtId="0" fontId="48" fillId="0" borderId="40" xfId="0" applyFont="1" applyFill="1" applyBorder="1" applyAlignment="1">
      <alignment horizontal="center" vertical="center"/>
    </xf>
    <xf numFmtId="3" fontId="10" fillId="0" borderId="47" xfId="0" applyNumberFormat="1" applyFont="1" applyFill="1" applyBorder="1" applyAlignment="1">
      <alignment horizontal="center" vertical="center" wrapText="1"/>
    </xf>
    <xf numFmtId="3" fontId="10" fillId="0" borderId="48" xfId="0" applyNumberFormat="1" applyFont="1" applyFill="1" applyBorder="1" applyAlignment="1">
      <alignment horizontal="center" vertical="center" wrapText="1"/>
    </xf>
    <xf numFmtId="3" fontId="10" fillId="0" borderId="50" xfId="0" applyNumberFormat="1" applyFont="1" applyFill="1" applyBorder="1" applyAlignment="1">
      <alignment horizontal="center" vertical="center" wrapText="1"/>
    </xf>
    <xf numFmtId="0" fontId="94" fillId="0" borderId="40" xfId="0" applyFont="1" applyFill="1" applyBorder="1" applyAlignment="1">
      <alignment horizontal="center"/>
    </xf>
    <xf numFmtId="0" fontId="94" fillId="0" borderId="45" xfId="0" applyFont="1" applyFill="1" applyBorder="1" applyAlignment="1">
      <alignment horizontal="center"/>
    </xf>
    <xf numFmtId="0" fontId="94" fillId="0" borderId="22" xfId="0" applyFont="1" applyFill="1" applyBorder="1" applyAlignment="1">
      <alignment horizontal="center"/>
    </xf>
    <xf numFmtId="0" fontId="94" fillId="0" borderId="46" xfId="0" applyFont="1" applyFill="1" applyBorder="1" applyAlignment="1">
      <alignment horizontal="center"/>
    </xf>
    <xf numFmtId="3" fontId="10" fillId="0" borderId="75" xfId="0" applyNumberFormat="1" applyFont="1" applyFill="1" applyBorder="1" applyAlignment="1">
      <alignment horizontal="center" vertical="center" wrapText="1"/>
    </xf>
    <xf numFmtId="3" fontId="10" fillId="0" borderId="76" xfId="0" applyNumberFormat="1" applyFont="1" applyFill="1" applyBorder="1" applyAlignment="1">
      <alignment horizontal="center" vertical="center" wrapText="1"/>
    </xf>
    <xf numFmtId="3" fontId="10" fillId="0" borderId="77" xfId="0" applyNumberFormat="1" applyFont="1" applyFill="1" applyBorder="1" applyAlignment="1">
      <alignment horizontal="center" vertical="center" wrapText="1"/>
    </xf>
    <xf numFmtId="0" fontId="104" fillId="0" borderId="38" xfId="0" applyFont="1" applyFill="1" applyBorder="1" applyAlignment="1">
      <alignment horizontal="center"/>
    </xf>
    <xf numFmtId="0" fontId="104" fillId="0" borderId="23" xfId="0" applyFont="1" applyFill="1" applyBorder="1" applyAlignment="1">
      <alignment horizontal="center"/>
    </xf>
    <xf numFmtId="0" fontId="104" fillId="0" borderId="39" xfId="0" applyFont="1" applyFill="1" applyBorder="1" applyAlignment="1">
      <alignment horizontal="center"/>
    </xf>
    <xf numFmtId="0" fontId="104" fillId="4" borderId="40" xfId="0" applyFont="1" applyFill="1" applyBorder="1" applyAlignment="1">
      <alignment horizontal="center"/>
    </xf>
    <xf numFmtId="0" fontId="104" fillId="4" borderId="0" xfId="0" applyFont="1" applyFill="1" applyBorder="1" applyAlignment="1">
      <alignment horizontal="center"/>
    </xf>
  </cellXfs>
  <cellStyles count="17">
    <cellStyle name="=C:\WINNT\SYSTEM32\COMMAND.COM" xfId="10"/>
    <cellStyle name="Millares" xfId="1" builtinId="3"/>
    <cellStyle name="Millares 10" xfId="14"/>
    <cellStyle name="Millares 2" xfId="6"/>
    <cellStyle name="Moneda" xfId="16" builtinId="4"/>
    <cellStyle name="Moneda 2" xfId="7"/>
    <cellStyle name="Normal" xfId="0" builtinId="0"/>
    <cellStyle name="Normal 2" xfId="5"/>
    <cellStyle name="Normal 2 2" xfId="2"/>
    <cellStyle name="Normal 2 3" xfId="11"/>
    <cellStyle name="Normal 3" xfId="8"/>
    <cellStyle name="Normal 3 2" xfId="12"/>
    <cellStyle name="Normal 4" xfId="13"/>
    <cellStyle name="Normal 4 2" xfId="15"/>
    <cellStyle name="Normal 8" xfId="9"/>
    <cellStyle name="Normal_Hoja1" xfId="4"/>
    <cellStyle name="Normal_Hoja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13.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0</xdr:row>
      <xdr:rowOff>0</xdr:rowOff>
    </xdr:from>
    <xdr:to>
      <xdr:col>1</xdr:col>
      <xdr:colOff>2716238</xdr:colOff>
      <xdr:row>0</xdr:row>
      <xdr:rowOff>25909</xdr:rowOff>
    </xdr:to>
    <xdr:sp macro="" textlink="">
      <xdr:nvSpPr>
        <xdr:cNvPr id="2" name="Text Box 3"/>
        <xdr:cNvSpPr txBox="1">
          <a:spLocks noChangeArrowheads="1"/>
        </xdr:cNvSpPr>
      </xdr:nvSpPr>
      <xdr:spPr bwMode="auto">
        <a:xfrm>
          <a:off x="495300" y="0"/>
          <a:ext cx="2440013" cy="25909"/>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1</xdr:col>
      <xdr:colOff>2257424</xdr:colOff>
      <xdr:row>0</xdr:row>
      <xdr:rowOff>0</xdr:rowOff>
    </xdr:from>
    <xdr:to>
      <xdr:col>9</xdr:col>
      <xdr:colOff>149778</xdr:colOff>
      <xdr:row>0</xdr:row>
      <xdr:rowOff>25526</xdr:rowOff>
    </xdr:to>
    <xdr:sp macro="" textlink="">
      <xdr:nvSpPr>
        <xdr:cNvPr id="3" name="Text Box 3"/>
        <xdr:cNvSpPr txBox="1">
          <a:spLocks noChangeArrowheads="1"/>
        </xdr:cNvSpPr>
      </xdr:nvSpPr>
      <xdr:spPr bwMode="auto">
        <a:xfrm>
          <a:off x="2476499" y="0"/>
          <a:ext cx="3407329" cy="25526"/>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a:p>
          <a:pPr algn="l" rtl="1">
            <a:defRPr sz="1000"/>
          </a:pPr>
          <a:endParaRPr lang="es-MX" sz="1100" b="1" i="0" strike="noStrike">
            <a:solidFill>
              <a:srgbClr val="000000"/>
            </a:solidFill>
            <a:latin typeface="Calibri"/>
          </a:endParaRPr>
        </a:p>
      </xdr:txBody>
    </xdr:sp>
    <xdr:clientData/>
  </xdr:twoCellAnchor>
  <xdr:twoCellAnchor editAs="oneCell">
    <xdr:from>
      <xdr:col>2</xdr:col>
      <xdr:colOff>523875</xdr:colOff>
      <xdr:row>0</xdr:row>
      <xdr:rowOff>0</xdr:rowOff>
    </xdr:from>
    <xdr:to>
      <xdr:col>9</xdr:col>
      <xdr:colOff>787147</xdr:colOff>
      <xdr:row>0</xdr:row>
      <xdr:rowOff>26669</xdr:rowOff>
    </xdr:to>
    <xdr:sp macro="" textlink="">
      <xdr:nvSpPr>
        <xdr:cNvPr id="4" name="Text Box 3"/>
        <xdr:cNvSpPr txBox="1">
          <a:spLocks noChangeArrowheads="1"/>
        </xdr:cNvSpPr>
      </xdr:nvSpPr>
      <xdr:spPr bwMode="auto">
        <a:xfrm flipV="1">
          <a:off x="3800475" y="0"/>
          <a:ext cx="2720722" cy="26669"/>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0</xdr:colOff>
      <xdr:row>7</xdr:row>
      <xdr:rowOff>0</xdr:rowOff>
    </xdr:from>
    <xdr:to>
      <xdr:col>1</xdr:col>
      <xdr:colOff>2640711</xdr:colOff>
      <xdr:row>7</xdr:row>
      <xdr:rowOff>25527</xdr:rowOff>
    </xdr:to>
    <xdr:sp macro="" textlink="">
      <xdr:nvSpPr>
        <xdr:cNvPr id="5" name="Text Box 3"/>
        <xdr:cNvSpPr txBox="1">
          <a:spLocks noChangeArrowheads="1"/>
        </xdr:cNvSpPr>
      </xdr:nvSpPr>
      <xdr:spPr bwMode="auto">
        <a:xfrm>
          <a:off x="0" y="1057275"/>
          <a:ext cx="2859786" cy="2552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0</xdr:colOff>
      <xdr:row>7</xdr:row>
      <xdr:rowOff>0</xdr:rowOff>
    </xdr:from>
    <xdr:to>
      <xdr:col>1</xdr:col>
      <xdr:colOff>2640711</xdr:colOff>
      <xdr:row>7</xdr:row>
      <xdr:rowOff>25527</xdr:rowOff>
    </xdr:to>
    <xdr:sp macro="" textlink="">
      <xdr:nvSpPr>
        <xdr:cNvPr id="6" name="Text Box 3"/>
        <xdr:cNvSpPr txBox="1">
          <a:spLocks noChangeArrowheads="1"/>
        </xdr:cNvSpPr>
      </xdr:nvSpPr>
      <xdr:spPr bwMode="auto">
        <a:xfrm>
          <a:off x="0" y="1057275"/>
          <a:ext cx="2859786" cy="2552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a:p>
          <a:pPr algn="l" rtl="1">
            <a:defRPr sz="1000"/>
          </a:pPr>
          <a:endParaRPr lang="es-MX" sz="1100" b="1" i="0" strike="noStrike">
            <a:solidFill>
              <a:srgbClr val="000000"/>
            </a:solidFill>
            <a:latin typeface="Calibri"/>
          </a:endParaRPr>
        </a:p>
      </xdr:txBody>
    </xdr:sp>
    <xdr:clientData/>
  </xdr:twoCellAnchor>
  <xdr:twoCellAnchor editAs="oneCell">
    <xdr:from>
      <xdr:col>1</xdr:col>
      <xdr:colOff>561974</xdr:colOff>
      <xdr:row>0</xdr:row>
      <xdr:rowOff>0</xdr:rowOff>
    </xdr:from>
    <xdr:to>
      <xdr:col>1</xdr:col>
      <xdr:colOff>2744432</xdr:colOff>
      <xdr:row>0</xdr:row>
      <xdr:rowOff>3048</xdr:rowOff>
    </xdr:to>
    <xdr:sp macro="" textlink="">
      <xdr:nvSpPr>
        <xdr:cNvPr id="7" name="Text Box 3"/>
        <xdr:cNvSpPr txBox="1">
          <a:spLocks noChangeArrowheads="1"/>
        </xdr:cNvSpPr>
      </xdr:nvSpPr>
      <xdr:spPr bwMode="auto">
        <a:xfrm>
          <a:off x="781049" y="0"/>
          <a:ext cx="2182458" cy="3048"/>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1</xdr:col>
      <xdr:colOff>1752600</xdr:colOff>
      <xdr:row>0</xdr:row>
      <xdr:rowOff>0</xdr:rowOff>
    </xdr:from>
    <xdr:to>
      <xdr:col>9</xdr:col>
      <xdr:colOff>214548</xdr:colOff>
      <xdr:row>0</xdr:row>
      <xdr:rowOff>20955</xdr:rowOff>
    </xdr:to>
    <xdr:sp macro="" textlink="">
      <xdr:nvSpPr>
        <xdr:cNvPr id="8" name="Text Box 3"/>
        <xdr:cNvSpPr txBox="1">
          <a:spLocks noChangeArrowheads="1"/>
        </xdr:cNvSpPr>
      </xdr:nvSpPr>
      <xdr:spPr bwMode="auto">
        <a:xfrm>
          <a:off x="1971675" y="0"/>
          <a:ext cx="3976923" cy="2095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C.P. PERLA J. HONORATO GARCIA</a:t>
          </a:r>
        </a:p>
        <a:p>
          <a:pPr algn="l" rtl="1">
            <a:defRPr sz="1000"/>
          </a:pPr>
          <a:r>
            <a:rPr lang="es-MX" sz="1100" b="1" i="0" strike="noStrike">
              <a:solidFill>
                <a:srgbClr val="000000"/>
              </a:solidFill>
              <a:latin typeface="Calibri"/>
            </a:rPr>
            <a:t>     ENCARGADA DE DESPACHO</a:t>
          </a:r>
          <a:r>
            <a:rPr lang="es-MX" sz="1100" b="1" i="0" strike="noStrike" baseline="0">
              <a:solidFill>
                <a:srgbClr val="000000"/>
              </a:solidFill>
              <a:latin typeface="Calibri"/>
            </a:rPr>
            <a:t> DE LA</a:t>
          </a:r>
        </a:p>
        <a:p>
          <a:pPr algn="l" rtl="1">
            <a:defRPr sz="1000"/>
          </a:pPr>
          <a:r>
            <a:rPr lang="es-MX" sz="1100" b="1" i="0" strike="noStrike" baseline="0">
              <a:solidFill>
                <a:srgbClr val="000000"/>
              </a:solidFill>
              <a:latin typeface="Calibri"/>
            </a:rPr>
            <a:t>             GERENCIA FINANCIERA </a:t>
          </a:r>
          <a:endParaRPr lang="es-MX" sz="1100" b="1" i="0" strike="noStrike">
            <a:solidFill>
              <a:srgbClr val="000000"/>
            </a:solidFill>
            <a:latin typeface="Calibri"/>
          </a:endParaRP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0</xdr:colOff>
      <xdr:row>0</xdr:row>
      <xdr:rowOff>0</xdr:rowOff>
    </xdr:from>
    <xdr:to>
      <xdr:col>1</xdr:col>
      <xdr:colOff>2512695</xdr:colOff>
      <xdr:row>0</xdr:row>
      <xdr:rowOff>26290</xdr:rowOff>
    </xdr:to>
    <xdr:sp macro="" textlink="">
      <xdr:nvSpPr>
        <xdr:cNvPr id="9" name="Text Box 3"/>
        <xdr:cNvSpPr txBox="1">
          <a:spLocks noChangeArrowheads="1"/>
        </xdr:cNvSpPr>
      </xdr:nvSpPr>
      <xdr:spPr bwMode="auto">
        <a:xfrm>
          <a:off x="0" y="0"/>
          <a:ext cx="2731770" cy="2629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1</xdr:col>
      <xdr:colOff>1771651</xdr:colOff>
      <xdr:row>0</xdr:row>
      <xdr:rowOff>0</xdr:rowOff>
    </xdr:from>
    <xdr:to>
      <xdr:col>6</xdr:col>
      <xdr:colOff>196977</xdr:colOff>
      <xdr:row>0</xdr:row>
      <xdr:rowOff>25527</xdr:rowOff>
    </xdr:to>
    <xdr:sp macro="" textlink="">
      <xdr:nvSpPr>
        <xdr:cNvPr id="10" name="Text Box 3"/>
        <xdr:cNvSpPr txBox="1">
          <a:spLocks noChangeArrowheads="1"/>
        </xdr:cNvSpPr>
      </xdr:nvSpPr>
      <xdr:spPr bwMode="auto">
        <a:xfrm>
          <a:off x="1990726" y="0"/>
          <a:ext cx="3206876" cy="2552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1</xdr:col>
      <xdr:colOff>1619250</xdr:colOff>
      <xdr:row>0</xdr:row>
      <xdr:rowOff>0</xdr:rowOff>
    </xdr:from>
    <xdr:to>
      <xdr:col>4</xdr:col>
      <xdr:colOff>463565</xdr:colOff>
      <xdr:row>0</xdr:row>
      <xdr:rowOff>2666</xdr:rowOff>
    </xdr:to>
    <xdr:sp macro="" textlink="">
      <xdr:nvSpPr>
        <xdr:cNvPr id="11" name="Text Box 3"/>
        <xdr:cNvSpPr txBox="1">
          <a:spLocks noChangeArrowheads="1"/>
        </xdr:cNvSpPr>
      </xdr:nvSpPr>
      <xdr:spPr bwMode="auto">
        <a:xfrm>
          <a:off x="1838325" y="0"/>
          <a:ext cx="2806715" cy="2666"/>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2</xdr:col>
      <xdr:colOff>466725</xdr:colOff>
      <xdr:row>0</xdr:row>
      <xdr:rowOff>0</xdr:rowOff>
    </xdr:from>
    <xdr:to>
      <xdr:col>9</xdr:col>
      <xdr:colOff>1355218</xdr:colOff>
      <xdr:row>0</xdr:row>
      <xdr:rowOff>4953</xdr:rowOff>
    </xdr:to>
    <xdr:sp macro="" textlink="">
      <xdr:nvSpPr>
        <xdr:cNvPr id="12" name="Text Box 3"/>
        <xdr:cNvSpPr txBox="1">
          <a:spLocks noChangeArrowheads="1"/>
        </xdr:cNvSpPr>
      </xdr:nvSpPr>
      <xdr:spPr bwMode="auto">
        <a:xfrm>
          <a:off x="3743325" y="0"/>
          <a:ext cx="3345943" cy="4953"/>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9</xdr:col>
      <xdr:colOff>752476</xdr:colOff>
      <xdr:row>0</xdr:row>
      <xdr:rowOff>0</xdr:rowOff>
    </xdr:from>
    <xdr:to>
      <xdr:col>9</xdr:col>
      <xdr:colOff>2666463</xdr:colOff>
      <xdr:row>0</xdr:row>
      <xdr:rowOff>1</xdr:rowOff>
    </xdr:to>
    <xdr:sp macro="" textlink="">
      <xdr:nvSpPr>
        <xdr:cNvPr id="13" name="Text Box 3"/>
        <xdr:cNvSpPr txBox="1">
          <a:spLocks noChangeArrowheads="1"/>
        </xdr:cNvSpPr>
      </xdr:nvSpPr>
      <xdr:spPr bwMode="auto">
        <a:xfrm>
          <a:off x="6486526" y="0"/>
          <a:ext cx="1913987" cy="1"/>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ING. ELISEO GARCIA LEAL</a:t>
          </a:r>
          <a:r>
            <a:rPr lang="es-MX" sz="1100" b="1" i="0" strike="noStrike" baseline="0">
              <a:solidFill>
                <a:srgbClr val="000000"/>
              </a:solidFill>
              <a:latin typeface="Calibri"/>
            </a:rPr>
            <a:t> </a:t>
          </a: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GERENTE GENERAL</a:t>
          </a:r>
        </a:p>
        <a:p>
          <a:pPr algn="l" rtl="1">
            <a:defRPr sz="1000"/>
          </a:pPr>
          <a:endParaRPr lang="es-MX" sz="1100" b="1" i="0" strike="noStrike">
            <a:solidFill>
              <a:srgbClr val="000000"/>
            </a:solidFill>
            <a:latin typeface="Calibri"/>
          </a:endParaRPr>
        </a:p>
      </xdr:txBody>
    </xdr:sp>
    <xdr:clientData/>
  </xdr:twoCellAnchor>
  <xdr:twoCellAnchor editAs="oneCell">
    <xdr:from>
      <xdr:col>10</xdr:col>
      <xdr:colOff>466725</xdr:colOff>
      <xdr:row>0</xdr:row>
      <xdr:rowOff>0</xdr:rowOff>
    </xdr:from>
    <xdr:to>
      <xdr:col>14</xdr:col>
      <xdr:colOff>219075</xdr:colOff>
      <xdr:row>0</xdr:row>
      <xdr:rowOff>0</xdr:rowOff>
    </xdr:to>
    <xdr:pic>
      <xdr:nvPicPr>
        <xdr:cNvPr id="14" name="38 Imagen" descr="Logotipo Comapa Victoria Nuevo Normal.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0"/>
          <a:ext cx="1495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1295400</xdr:colOff>
      <xdr:row>0</xdr:row>
      <xdr:rowOff>0</xdr:rowOff>
    </xdr:from>
    <xdr:ext cx="3009900" cy="914400"/>
    <xdr:sp macro="" textlink="">
      <xdr:nvSpPr>
        <xdr:cNvPr id="15" name="14 CuadroTexto"/>
        <xdr:cNvSpPr txBox="1"/>
      </xdr:nvSpPr>
      <xdr:spPr>
        <a:xfrm>
          <a:off x="1514475" y="0"/>
          <a:ext cx="3009900" cy="9144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es-MX" sz="800" b="1">
              <a:solidFill>
                <a:sysClr val="windowText" lastClr="000000"/>
              </a:solidFill>
            </a:rPr>
            <a:t>                                          </a:t>
          </a:r>
          <a:endParaRPr lang="es-MX" sz="800">
            <a:solidFill>
              <a:sysClr val="windowText" lastClr="000000"/>
            </a:solidFill>
          </a:endParaRPr>
        </a:p>
      </xdr:txBody>
    </xdr:sp>
    <xdr:clientData/>
  </xdr:oneCellAnchor>
  <xdr:twoCellAnchor editAs="oneCell">
    <xdr:from>
      <xdr:col>10</xdr:col>
      <xdr:colOff>247650</xdr:colOff>
      <xdr:row>0</xdr:row>
      <xdr:rowOff>0</xdr:rowOff>
    </xdr:from>
    <xdr:to>
      <xdr:col>12</xdr:col>
      <xdr:colOff>600075</xdr:colOff>
      <xdr:row>0</xdr:row>
      <xdr:rowOff>0</xdr:rowOff>
    </xdr:to>
    <xdr:pic>
      <xdr:nvPicPr>
        <xdr:cNvPr id="16" name="38 Imagen" descr="Logotipo Comapa Victoria Nuevo Normal.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3150" y="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1495424</xdr:colOff>
      <xdr:row>0</xdr:row>
      <xdr:rowOff>0</xdr:rowOff>
    </xdr:from>
    <xdr:to>
      <xdr:col>4</xdr:col>
      <xdr:colOff>455182</xdr:colOff>
      <xdr:row>0</xdr:row>
      <xdr:rowOff>1686</xdr:rowOff>
    </xdr:to>
    <xdr:sp macro="" textlink="">
      <xdr:nvSpPr>
        <xdr:cNvPr id="17" name="Text Box 3"/>
        <xdr:cNvSpPr txBox="1">
          <a:spLocks noChangeArrowheads="1"/>
        </xdr:cNvSpPr>
      </xdr:nvSpPr>
      <xdr:spPr bwMode="auto">
        <a:xfrm>
          <a:off x="1714499" y="0"/>
          <a:ext cx="2922158" cy="1686"/>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C.P. PERLA J. HONORATO GARCIA</a:t>
          </a:r>
        </a:p>
        <a:p>
          <a:pPr algn="l" rtl="1">
            <a:defRPr sz="1000"/>
          </a:pPr>
          <a:r>
            <a:rPr lang="es-MX" sz="1100" b="1" i="0" strike="noStrike">
              <a:solidFill>
                <a:srgbClr val="000000"/>
              </a:solidFill>
              <a:latin typeface="Calibri"/>
            </a:rPr>
            <a:t>     ENCARGADA DE DESPACHO</a:t>
          </a:r>
          <a:r>
            <a:rPr lang="es-MX" sz="1100" b="1" i="0" strike="noStrike" baseline="0">
              <a:solidFill>
                <a:srgbClr val="000000"/>
              </a:solidFill>
              <a:latin typeface="Calibri"/>
            </a:rPr>
            <a:t> DE LA</a:t>
          </a:r>
        </a:p>
        <a:p>
          <a:pPr algn="l" rtl="1">
            <a:defRPr sz="1000"/>
          </a:pPr>
          <a:r>
            <a:rPr lang="es-MX" sz="1100" b="1" i="0" strike="noStrike" baseline="0">
              <a:solidFill>
                <a:srgbClr val="000000"/>
              </a:solidFill>
              <a:latin typeface="Calibri"/>
            </a:rPr>
            <a:t>             GERENCIA FINANCIERA </a:t>
          </a:r>
          <a:endParaRPr lang="es-MX" sz="1100" b="1" i="0" strike="noStrike">
            <a:solidFill>
              <a:srgbClr val="000000"/>
            </a:solidFill>
            <a:latin typeface="Calibri"/>
          </a:endParaRPr>
        </a:p>
        <a:p>
          <a:pPr algn="l" rtl="1">
            <a:defRPr sz="1000"/>
          </a:pPr>
          <a:endParaRPr lang="es-MX" sz="1100" b="1" i="0" strike="noStrike">
            <a:solidFill>
              <a:srgbClr val="000000"/>
            </a:solidFill>
            <a:latin typeface="Calibri"/>
          </a:endParaRPr>
        </a:p>
      </xdr:txBody>
    </xdr:sp>
    <xdr:clientData/>
  </xdr:twoCellAnchor>
  <xdr:twoCellAnchor editAs="oneCell">
    <xdr:from>
      <xdr:col>9</xdr:col>
      <xdr:colOff>733424</xdr:colOff>
      <xdr:row>0</xdr:row>
      <xdr:rowOff>0</xdr:rowOff>
    </xdr:from>
    <xdr:to>
      <xdr:col>9</xdr:col>
      <xdr:colOff>2666461</xdr:colOff>
      <xdr:row>0</xdr:row>
      <xdr:rowOff>1144</xdr:rowOff>
    </xdr:to>
    <xdr:sp macro="" textlink="">
      <xdr:nvSpPr>
        <xdr:cNvPr id="18" name="Text Box 3"/>
        <xdr:cNvSpPr txBox="1">
          <a:spLocks noChangeArrowheads="1"/>
        </xdr:cNvSpPr>
      </xdr:nvSpPr>
      <xdr:spPr bwMode="auto">
        <a:xfrm>
          <a:off x="6467474" y="0"/>
          <a:ext cx="1933037" cy="1144"/>
        </a:xfrm>
        <a:prstGeom prst="rect">
          <a:avLst/>
        </a:prstGeom>
        <a:noFill/>
        <a:ln w="9525">
          <a:noFill/>
          <a:miter lim="800000"/>
          <a:headEnd/>
          <a:tailEnd/>
        </a:ln>
      </xdr:spPr>
      <xdr:txBody>
        <a:bodyPr vertOverflow="clip" wrap="square" lIns="27432" tIns="27432" rIns="0" bIns="0" anchor="t" upright="1"/>
        <a:lstStyle/>
        <a:p>
          <a:pPr algn="l" rtl="1">
            <a:defRPr sz="1000"/>
          </a:pPr>
          <a:r>
            <a:rPr lang="es-MX" sz="1100" b="1" i="0" strike="noStrike">
              <a:solidFill>
                <a:srgbClr val="000000"/>
              </a:solidFill>
              <a:latin typeface="Calibri"/>
            </a:rPr>
            <a:t>         </a:t>
          </a:r>
        </a:p>
      </xdr:txBody>
    </xdr:sp>
    <xdr:clientData/>
  </xdr:twoCellAnchor>
  <xdr:twoCellAnchor editAs="oneCell">
    <xdr:from>
      <xdr:col>9</xdr:col>
      <xdr:colOff>647700</xdr:colOff>
      <xdr:row>0</xdr:row>
      <xdr:rowOff>0</xdr:rowOff>
    </xdr:from>
    <xdr:to>
      <xdr:col>9</xdr:col>
      <xdr:colOff>2778251</xdr:colOff>
      <xdr:row>0</xdr:row>
      <xdr:rowOff>1905</xdr:rowOff>
    </xdr:to>
    <xdr:sp macro="" textlink="">
      <xdr:nvSpPr>
        <xdr:cNvPr id="19" name="Text Box 3"/>
        <xdr:cNvSpPr txBox="1">
          <a:spLocks noChangeArrowheads="1"/>
        </xdr:cNvSpPr>
      </xdr:nvSpPr>
      <xdr:spPr bwMode="auto">
        <a:xfrm>
          <a:off x="6381750" y="0"/>
          <a:ext cx="2130551" cy="1905"/>
        </a:xfrm>
        <a:prstGeom prst="rect">
          <a:avLst/>
        </a:prstGeom>
        <a:noFill/>
        <a:ln w="9525">
          <a:noFill/>
          <a:miter lim="800000"/>
          <a:headEnd/>
          <a:tailEnd/>
        </a:ln>
      </xdr:spPr>
      <xdr:txBody>
        <a:bodyPr vertOverflow="clip" wrap="square" lIns="27432" tIns="27432" rIns="0" bIns="0" anchor="t" upright="1"/>
        <a:lstStyle/>
        <a:p>
          <a:pPr algn="l" rtl="1">
            <a:defRPr sz="1000"/>
          </a:pPr>
          <a:r>
            <a:rPr lang="es-MX" sz="1100" b="1" i="0" strike="noStrike">
              <a:solidFill>
                <a:srgbClr val="000000"/>
              </a:solidFill>
              <a:latin typeface="Calibri"/>
            </a:rPr>
            <a:t>     C.P. PERLA J. HONORATO GARCIA</a:t>
          </a:r>
        </a:p>
        <a:p>
          <a:pPr algn="l" rtl="1">
            <a:defRPr sz="1000"/>
          </a:pPr>
          <a:r>
            <a:rPr lang="es-MX" sz="1100" b="1" i="0" strike="noStrike">
              <a:solidFill>
                <a:srgbClr val="000000"/>
              </a:solidFill>
              <a:latin typeface="Calibri"/>
            </a:rPr>
            <a:t>     ENCARGADA DE DESPACHO</a:t>
          </a:r>
          <a:r>
            <a:rPr lang="es-MX" sz="1100" b="1" i="0" strike="noStrike" baseline="0">
              <a:solidFill>
                <a:srgbClr val="000000"/>
              </a:solidFill>
              <a:latin typeface="Calibri"/>
            </a:rPr>
            <a:t> DE LA</a:t>
          </a:r>
        </a:p>
        <a:p>
          <a:pPr algn="l" rtl="1">
            <a:defRPr sz="1000"/>
          </a:pPr>
          <a:r>
            <a:rPr lang="es-MX" sz="1100" b="1" i="0" strike="noStrike" baseline="0">
              <a:solidFill>
                <a:srgbClr val="000000"/>
              </a:solidFill>
              <a:latin typeface="Calibri"/>
            </a:rPr>
            <a:t>             GERENCIA FINANCIERA </a:t>
          </a:r>
          <a:endParaRPr lang="es-MX" sz="1100" b="1" i="0" strike="noStrike">
            <a:solidFill>
              <a:srgbClr val="000000"/>
            </a:solidFill>
            <a:latin typeface="Calibri"/>
          </a:endParaRPr>
        </a:p>
        <a:p>
          <a:pPr algn="l" rtl="1">
            <a:defRPr sz="1000"/>
          </a:pPr>
          <a:endParaRPr lang="es-MX" sz="1100" b="1" i="0" strike="noStrike">
            <a:solidFill>
              <a:srgbClr val="000000"/>
            </a:solidFill>
            <a:latin typeface="Calibri"/>
          </a:endParaRPr>
        </a:p>
      </xdr:txBody>
    </xdr:sp>
    <xdr:clientData/>
  </xdr:twoCellAnchor>
  <xdr:twoCellAnchor editAs="oneCell">
    <xdr:from>
      <xdr:col>1</xdr:col>
      <xdr:colOff>1504951</xdr:colOff>
      <xdr:row>0</xdr:row>
      <xdr:rowOff>0</xdr:rowOff>
    </xdr:from>
    <xdr:to>
      <xdr:col>7</xdr:col>
      <xdr:colOff>93817</xdr:colOff>
      <xdr:row>0</xdr:row>
      <xdr:rowOff>2667</xdr:rowOff>
    </xdr:to>
    <xdr:sp macro="" textlink="">
      <xdr:nvSpPr>
        <xdr:cNvPr id="20" name="Text Box 3"/>
        <xdr:cNvSpPr txBox="1">
          <a:spLocks noChangeArrowheads="1"/>
        </xdr:cNvSpPr>
      </xdr:nvSpPr>
      <xdr:spPr bwMode="auto">
        <a:xfrm>
          <a:off x="1724026" y="0"/>
          <a:ext cx="3656166" cy="266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ING. ELISEO GARCIA LEAL</a:t>
          </a:r>
          <a:r>
            <a:rPr lang="es-MX" sz="1100" b="1" i="0" strike="noStrike" baseline="0">
              <a:solidFill>
                <a:srgbClr val="000000"/>
              </a:solidFill>
              <a:latin typeface="Calibri"/>
            </a:rPr>
            <a:t> </a:t>
          </a: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GERENTE GENERAL</a:t>
          </a:r>
        </a:p>
        <a:p>
          <a:pPr algn="l" rtl="1">
            <a:defRPr sz="1000"/>
          </a:pPr>
          <a:endParaRPr lang="es-MX" sz="1100" b="1" i="0" strike="noStrike">
            <a:solidFill>
              <a:srgbClr val="000000"/>
            </a:solidFill>
            <a:latin typeface="Calibri"/>
          </a:endParaRPr>
        </a:p>
      </xdr:txBody>
    </xdr:sp>
    <xdr:clientData/>
  </xdr:twoCellAnchor>
  <xdr:twoCellAnchor editAs="oneCell">
    <xdr:from>
      <xdr:col>10</xdr:col>
      <xdr:colOff>466725</xdr:colOff>
      <xdr:row>0</xdr:row>
      <xdr:rowOff>0</xdr:rowOff>
    </xdr:from>
    <xdr:to>
      <xdr:col>14</xdr:col>
      <xdr:colOff>161925</xdr:colOff>
      <xdr:row>0</xdr:row>
      <xdr:rowOff>0</xdr:rowOff>
    </xdr:to>
    <xdr:pic>
      <xdr:nvPicPr>
        <xdr:cNvPr id="21" name="38 Imagen" descr="Logotipo Comapa Victoria Nuevo Normal.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0"/>
          <a:ext cx="1438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142875</xdr:colOff>
      <xdr:row>0</xdr:row>
      <xdr:rowOff>0</xdr:rowOff>
    </xdr:from>
    <xdr:to>
      <xdr:col>12</xdr:col>
      <xdr:colOff>476250</xdr:colOff>
      <xdr:row>0</xdr:row>
      <xdr:rowOff>0</xdr:rowOff>
    </xdr:to>
    <xdr:pic>
      <xdr:nvPicPr>
        <xdr:cNvPr id="22" name="33 Imagen" descr="Logotipo Comapa Victoria Nuevo Normal.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0"/>
          <a:ext cx="1219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561974</xdr:colOff>
      <xdr:row>56</xdr:row>
      <xdr:rowOff>0</xdr:rowOff>
    </xdr:from>
    <xdr:to>
      <xdr:col>1</xdr:col>
      <xdr:colOff>2862834</xdr:colOff>
      <xdr:row>56</xdr:row>
      <xdr:rowOff>3048</xdr:rowOff>
    </xdr:to>
    <xdr:sp macro="" textlink="">
      <xdr:nvSpPr>
        <xdr:cNvPr id="23" name="Text Box 3"/>
        <xdr:cNvSpPr txBox="1">
          <a:spLocks noChangeArrowheads="1"/>
        </xdr:cNvSpPr>
      </xdr:nvSpPr>
      <xdr:spPr bwMode="auto">
        <a:xfrm>
          <a:off x="781049" y="8372475"/>
          <a:ext cx="2300860" cy="3048"/>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1</xdr:col>
      <xdr:colOff>1619250</xdr:colOff>
      <xdr:row>41</xdr:row>
      <xdr:rowOff>114300</xdr:rowOff>
    </xdr:from>
    <xdr:to>
      <xdr:col>3</xdr:col>
      <xdr:colOff>381</xdr:colOff>
      <xdr:row>41</xdr:row>
      <xdr:rowOff>116966</xdr:rowOff>
    </xdr:to>
    <xdr:sp macro="" textlink="">
      <xdr:nvSpPr>
        <xdr:cNvPr id="24" name="Text Box 3"/>
        <xdr:cNvSpPr txBox="1">
          <a:spLocks noChangeArrowheads="1"/>
        </xdr:cNvSpPr>
      </xdr:nvSpPr>
      <xdr:spPr bwMode="auto">
        <a:xfrm>
          <a:off x="1838325" y="6105525"/>
          <a:ext cx="2257806" cy="2666"/>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xdr:from>
      <xdr:col>1</xdr:col>
      <xdr:colOff>973139</xdr:colOff>
      <xdr:row>61</xdr:row>
      <xdr:rowOff>123825</xdr:rowOff>
    </xdr:from>
    <xdr:to>
      <xdr:col>2</xdr:col>
      <xdr:colOff>576263</xdr:colOff>
      <xdr:row>73</xdr:row>
      <xdr:rowOff>19052</xdr:rowOff>
    </xdr:to>
    <xdr:sp macro="" textlink="">
      <xdr:nvSpPr>
        <xdr:cNvPr id="25" name="Text Box 5"/>
        <xdr:cNvSpPr txBox="1">
          <a:spLocks noChangeArrowheads="1"/>
        </xdr:cNvSpPr>
      </xdr:nvSpPr>
      <xdr:spPr bwMode="auto">
        <a:xfrm>
          <a:off x="1192214" y="9305925"/>
          <a:ext cx="2660649" cy="1847852"/>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mn-lt"/>
            <a:cs typeface="Arial"/>
          </a:endParaRPr>
        </a:p>
        <a:p>
          <a:pPr algn="ctr" rtl="1">
            <a:defRPr sz="1000"/>
          </a:pPr>
          <a:r>
            <a:rPr lang="es-MX" sz="1100" b="1" i="0" strike="noStrike">
              <a:solidFill>
                <a:srgbClr val="000000"/>
              </a:solidFill>
              <a:latin typeface="+mn-lt"/>
              <a:cs typeface="Arial"/>
            </a:rPr>
            <a:t>  ING. HUMBERTO CALDERÓN</a:t>
          </a:r>
          <a:r>
            <a:rPr lang="es-MX" sz="1100" b="1" i="0" strike="noStrike" baseline="0">
              <a:solidFill>
                <a:srgbClr val="000000"/>
              </a:solidFill>
              <a:latin typeface="+mn-lt"/>
              <a:cs typeface="Arial"/>
            </a:rPr>
            <a:t> ZUÑIGA </a:t>
          </a:r>
          <a:r>
            <a:rPr lang="es-MX" sz="1100" b="1" i="0" strike="noStrike">
              <a:solidFill>
                <a:srgbClr val="000000"/>
              </a:solidFill>
              <a:latin typeface="+mn-lt"/>
              <a:cs typeface="Arial"/>
            </a:rPr>
            <a:t>      GERENTE  GENERAL</a:t>
          </a:r>
        </a:p>
      </xdr:txBody>
    </xdr:sp>
    <xdr:clientData/>
  </xdr:twoCellAnchor>
  <xdr:twoCellAnchor>
    <xdr:from>
      <xdr:col>1</xdr:col>
      <xdr:colOff>1063625</xdr:colOff>
      <xdr:row>63</xdr:row>
      <xdr:rowOff>0</xdr:rowOff>
    </xdr:from>
    <xdr:to>
      <xdr:col>2</xdr:col>
      <xdr:colOff>563562</xdr:colOff>
      <xdr:row>63</xdr:row>
      <xdr:rowOff>0</xdr:rowOff>
    </xdr:to>
    <xdr:cxnSp macro="">
      <xdr:nvCxnSpPr>
        <xdr:cNvPr id="26" name="25 Conector recto"/>
        <xdr:cNvCxnSpPr/>
      </xdr:nvCxnSpPr>
      <xdr:spPr>
        <a:xfrm>
          <a:off x="1282700" y="9486900"/>
          <a:ext cx="25574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1608137</xdr:colOff>
      <xdr:row>61</xdr:row>
      <xdr:rowOff>127000</xdr:rowOff>
    </xdr:from>
    <xdr:to>
      <xdr:col>10</xdr:col>
      <xdr:colOff>581024</xdr:colOff>
      <xdr:row>66</xdr:row>
      <xdr:rowOff>0</xdr:rowOff>
    </xdr:to>
    <xdr:sp macro="" textlink="">
      <xdr:nvSpPr>
        <xdr:cNvPr id="27" name="Text Box 5"/>
        <xdr:cNvSpPr txBox="1">
          <a:spLocks noChangeArrowheads="1"/>
        </xdr:cNvSpPr>
      </xdr:nvSpPr>
      <xdr:spPr bwMode="auto">
        <a:xfrm>
          <a:off x="7342187" y="9309100"/>
          <a:ext cx="2954337" cy="75882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mn-lt"/>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strike="noStrike">
              <a:solidFill>
                <a:srgbClr val="000000"/>
              </a:solidFill>
              <a:latin typeface="+mn-lt"/>
              <a:cs typeface="Arial"/>
            </a:rPr>
            <a:t>  </a:t>
          </a:r>
          <a:r>
            <a:rPr kumimoji="0" lang="es-MX" sz="1100" b="1" i="0" u="none" strike="noStrike" kern="0" cap="none" spc="0" normalizeH="0" baseline="0" noProof="0" smtClean="0">
              <a:ln>
                <a:noFill/>
              </a:ln>
              <a:solidFill>
                <a:sysClr val="windowText" lastClr="000000"/>
              </a:solidFill>
              <a:effectLst/>
              <a:uLnTx/>
              <a:uFillTx/>
              <a:latin typeface="+mn-lt"/>
              <a:ea typeface="+mn-ea"/>
              <a:cs typeface="+mn-cs"/>
            </a:rPr>
            <a:t>L.C. MONICA PATRICIA CHONG MERCADO</a:t>
          </a:r>
          <a:endParaRPr kumimoji="0" lang="es-MX" sz="1100" b="1" i="0" u="none" strike="noStrike" kern="0" cap="none" spc="0" normalizeH="0" baseline="0" noProof="0">
            <a:ln>
              <a:noFill/>
            </a:ln>
            <a:solidFill>
              <a:srgbClr val="000000"/>
            </a:solidFill>
            <a:effectLst/>
            <a:uLnTx/>
            <a:uFillTx/>
            <a:latin typeface="+mn-lt"/>
            <a:ea typeface="+mn-ea"/>
            <a:cs typeface="Arial"/>
          </a:endParaRPr>
        </a:p>
        <a:p>
          <a:pPr algn="ctr" rtl="1">
            <a:defRPr sz="1000"/>
          </a:pPr>
          <a:r>
            <a:rPr lang="es-MX" sz="1100" b="1" i="0" strike="noStrike">
              <a:solidFill>
                <a:srgbClr val="000000"/>
              </a:solidFill>
              <a:latin typeface="+mn-lt"/>
              <a:ea typeface="+mn-ea"/>
              <a:cs typeface="Arial"/>
            </a:rPr>
            <a:t>GERENTE  FINANCIERO</a:t>
          </a:r>
          <a:endParaRPr lang="es-MX" sz="1100" b="1" i="0" strike="noStrike">
            <a:solidFill>
              <a:srgbClr val="000000"/>
            </a:solidFill>
            <a:latin typeface="+mn-lt"/>
            <a:cs typeface="Arial"/>
          </a:endParaRPr>
        </a:p>
      </xdr:txBody>
    </xdr:sp>
    <xdr:clientData/>
  </xdr:twoCellAnchor>
  <xdr:twoCellAnchor>
    <xdr:from>
      <xdr:col>9</xdr:col>
      <xdr:colOff>1898650</xdr:colOff>
      <xdr:row>62</xdr:row>
      <xdr:rowOff>133350</xdr:rowOff>
    </xdr:from>
    <xdr:to>
      <xdr:col>10</xdr:col>
      <xdr:colOff>425450</xdr:colOff>
      <xdr:row>62</xdr:row>
      <xdr:rowOff>133350</xdr:rowOff>
    </xdr:to>
    <xdr:cxnSp macro="">
      <xdr:nvCxnSpPr>
        <xdr:cNvPr id="28" name="29 Conector recto"/>
        <xdr:cNvCxnSpPr/>
      </xdr:nvCxnSpPr>
      <xdr:spPr>
        <a:xfrm>
          <a:off x="7632700" y="9467850"/>
          <a:ext cx="2508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762000</xdr:colOff>
      <xdr:row>1</xdr:row>
      <xdr:rowOff>28575</xdr:rowOff>
    </xdr:from>
    <xdr:to>
      <xdr:col>1</xdr:col>
      <xdr:colOff>2095500</xdr:colOff>
      <xdr:row>5</xdr:row>
      <xdr:rowOff>9525</xdr:rowOff>
    </xdr:to>
    <xdr:pic>
      <xdr:nvPicPr>
        <xdr:cNvPr id="29" name="1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 y="257175"/>
          <a:ext cx="13335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3476625</xdr:colOff>
      <xdr:row>1</xdr:row>
      <xdr:rowOff>47625</xdr:rowOff>
    </xdr:from>
    <xdr:to>
      <xdr:col>12</xdr:col>
      <xdr:colOff>28575</xdr:colOff>
      <xdr:row>4</xdr:row>
      <xdr:rowOff>142875</xdr:rowOff>
    </xdr:to>
    <xdr:pic>
      <xdr:nvPicPr>
        <xdr:cNvPr id="30" name="9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10675" y="276225"/>
          <a:ext cx="14192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333375</xdr:colOff>
      <xdr:row>3</xdr:row>
      <xdr:rowOff>95250</xdr:rowOff>
    </xdr:to>
    <xdr:pic>
      <xdr:nvPicPr>
        <xdr:cNvPr id="3" name="6 Imagen" descr="C:\Users\frene\AppData\Local\Microsoft\Windows\INetCache\Content.Word\HOJA MEMBRETE 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24" t="3835" r="64156" b="84186"/>
        <a:stretch>
          <a:fillRect/>
        </a:stretch>
      </xdr:blipFill>
      <xdr:spPr bwMode="auto">
        <a:xfrm>
          <a:off x="57150" y="47625"/>
          <a:ext cx="1381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401</xdr:row>
      <xdr:rowOff>0</xdr:rowOff>
    </xdr:from>
    <xdr:ext cx="184731" cy="264560"/>
    <xdr:sp macro="" textlink="">
      <xdr:nvSpPr>
        <xdr:cNvPr id="2" name="1 CuadroTexto"/>
        <xdr:cNvSpPr txBox="1"/>
      </xdr:nvSpPr>
      <xdr:spPr>
        <a:xfrm>
          <a:off x="1104900" y="9965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twoCellAnchor>
    <xdr:from>
      <xdr:col>1</xdr:col>
      <xdr:colOff>5438775</xdr:colOff>
      <xdr:row>0</xdr:row>
      <xdr:rowOff>66675</xdr:rowOff>
    </xdr:from>
    <xdr:to>
      <xdr:col>3</xdr:col>
      <xdr:colOff>9525</xdr:colOff>
      <xdr:row>3</xdr:row>
      <xdr:rowOff>94384</xdr:rowOff>
    </xdr:to>
    <xdr:pic>
      <xdr:nvPicPr>
        <xdr:cNvPr id="4" name="5 Imagen" descr="C:\Users\frene\AppData\Local\Microsoft\Windows\INetCache\Content.Word\HOJA MEMBRETE 5.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7644" t="6676" r="7140" b="86154"/>
        <a:stretch>
          <a:fillRect/>
        </a:stretch>
      </xdr:blipFill>
      <xdr:spPr bwMode="auto">
        <a:xfrm>
          <a:off x="6543675" y="66675"/>
          <a:ext cx="1276350" cy="51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811729</xdr:colOff>
      <xdr:row>409</xdr:row>
      <xdr:rowOff>19050</xdr:rowOff>
    </xdr:from>
    <xdr:ext cx="216534" cy="609013"/>
    <xdr:sp macro="" textlink="">
      <xdr:nvSpPr>
        <xdr:cNvPr id="5" name="4 CuadroTexto"/>
        <xdr:cNvSpPr txBox="1"/>
      </xdr:nvSpPr>
      <xdr:spPr>
        <a:xfrm>
          <a:off x="7507804" y="102479475"/>
          <a:ext cx="216534"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rtl="0">
            <a:defRPr sz="1000"/>
          </a:pPr>
          <a:endParaRPr lang="es-MX" sz="1100" b="0" i="0" u="none" strike="noStrike" baseline="0">
            <a:solidFill>
              <a:srgbClr val="000000"/>
            </a:solidFill>
            <a:latin typeface="Calibri"/>
          </a:endParaRPr>
        </a:p>
        <a:p>
          <a:pPr algn="ctr" rtl="0">
            <a:defRPr sz="1000"/>
          </a:pPr>
          <a:endParaRPr lang="es-MX" sz="1100" b="1" i="0" u="none" strike="noStrike" baseline="0">
            <a:solidFill>
              <a:srgbClr val="000000"/>
            </a:solidFill>
            <a:latin typeface="Calibri"/>
          </a:endParaRPr>
        </a:p>
        <a:p>
          <a:pPr algn="ctr" rtl="0">
            <a:defRPr sz="1000"/>
          </a:pPr>
          <a:r>
            <a:rPr lang="es-MX" sz="1100" b="1" i="0" u="none" strike="noStrike" baseline="0">
              <a:solidFill>
                <a:srgbClr val="000000"/>
              </a:solidFill>
              <a:latin typeface="Calibri"/>
            </a:rPr>
            <a:t> </a:t>
          </a:r>
        </a:p>
      </xdr:txBody>
    </xdr:sp>
    <xdr:clientData/>
  </xdr:oneCellAnchor>
  <xdr:oneCellAnchor>
    <xdr:from>
      <xdr:col>1</xdr:col>
      <xdr:colOff>0</xdr:colOff>
      <xdr:row>414</xdr:row>
      <xdr:rowOff>133350</xdr:rowOff>
    </xdr:from>
    <xdr:ext cx="184731" cy="264560"/>
    <xdr:sp macro="" textlink="">
      <xdr:nvSpPr>
        <xdr:cNvPr id="6" name="5 CuadroTexto"/>
        <xdr:cNvSpPr txBox="1"/>
      </xdr:nvSpPr>
      <xdr:spPr>
        <a:xfrm>
          <a:off x="1104900" y="1043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twoCellAnchor>
    <xdr:from>
      <xdr:col>0</xdr:col>
      <xdr:colOff>523875</xdr:colOff>
      <xdr:row>423</xdr:row>
      <xdr:rowOff>57150</xdr:rowOff>
    </xdr:from>
    <xdr:to>
      <xdr:col>3</xdr:col>
      <xdr:colOff>0</xdr:colOff>
      <xdr:row>429</xdr:row>
      <xdr:rowOff>66675</xdr:rowOff>
    </xdr:to>
    <xdr:grpSp>
      <xdr:nvGrpSpPr>
        <xdr:cNvPr id="7" name="9 Grupo"/>
        <xdr:cNvGrpSpPr>
          <a:grpSpLocks/>
        </xdr:cNvGrpSpPr>
      </xdr:nvGrpSpPr>
      <xdr:grpSpPr bwMode="auto">
        <a:xfrm>
          <a:off x="523875" y="106546650"/>
          <a:ext cx="7286625" cy="981075"/>
          <a:chOff x="276091" y="110793119"/>
          <a:chExt cx="6941701" cy="979328"/>
        </a:xfrm>
      </xdr:grpSpPr>
      <xdr:sp macro="" textlink="">
        <xdr:nvSpPr>
          <xdr:cNvPr id="8" name="7 CuadroTexto"/>
          <xdr:cNvSpPr txBox="1"/>
        </xdr:nvSpPr>
        <xdr:spPr>
          <a:xfrm>
            <a:off x="276091" y="110793119"/>
            <a:ext cx="2780489" cy="884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lang="es-MX" sz="1100"/>
              <a:t>_____________________________________</a:t>
            </a:r>
          </a:p>
          <a:p>
            <a:pPr algn="ctr"/>
            <a:r>
              <a:rPr lang="es-MX" sz="1100" b="1"/>
              <a:t>ING.</a:t>
            </a:r>
            <a:r>
              <a:rPr lang="es-MX" sz="1100" b="1" baseline="0"/>
              <a:t> HUMBERTO CALDERON ZUÑIGA</a:t>
            </a:r>
            <a:endParaRPr lang="es-MX" sz="1100" b="1"/>
          </a:p>
          <a:p>
            <a:pPr algn="ctr"/>
            <a:r>
              <a:rPr lang="es-MX" sz="1100" b="1"/>
              <a:t>GERENTE GENERAL</a:t>
            </a:r>
          </a:p>
        </xdr:txBody>
      </xdr:sp>
      <xdr:sp macro="" textlink="">
        <xdr:nvSpPr>
          <xdr:cNvPr id="9" name="8 CuadroTexto"/>
          <xdr:cNvSpPr txBox="1"/>
        </xdr:nvSpPr>
        <xdr:spPr>
          <a:xfrm>
            <a:off x="4084980" y="110793119"/>
            <a:ext cx="3132812" cy="979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lang="es-MX" sz="1100"/>
              <a:t>__________________________________________</a:t>
            </a:r>
          </a:p>
          <a:p>
            <a:pPr algn="ctr"/>
            <a:r>
              <a:rPr lang="es-MX" sz="1100" b="1"/>
              <a:t>ING. MIGUEL ANGEL MANSUR PEDRAZA</a:t>
            </a:r>
            <a:endParaRPr lang="es-MX" sz="1100" b="1" baseline="0"/>
          </a:p>
          <a:p>
            <a:pPr algn="ctr"/>
            <a:r>
              <a:rPr lang="es-MX" sz="1100" b="1" baseline="0"/>
              <a:t>GERENTE ADMINISTRATIVO</a:t>
            </a:r>
            <a:endParaRPr lang="es-MX" sz="1100" b="1"/>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7</xdr:col>
      <xdr:colOff>1028700</xdr:colOff>
      <xdr:row>3</xdr:row>
      <xdr:rowOff>85725</xdr:rowOff>
    </xdr:to>
    <xdr:grpSp>
      <xdr:nvGrpSpPr>
        <xdr:cNvPr id="2" name="Grupo 5"/>
        <xdr:cNvGrpSpPr>
          <a:grpSpLocks/>
        </xdr:cNvGrpSpPr>
      </xdr:nvGrpSpPr>
      <xdr:grpSpPr bwMode="auto">
        <a:xfrm>
          <a:off x="647700" y="114300"/>
          <a:ext cx="8683625" cy="519113"/>
          <a:chOff x="9176771" y="652096"/>
          <a:chExt cx="9646180" cy="637442"/>
        </a:xfrm>
      </xdr:grpSpPr>
      <xdr:pic>
        <xdr:nvPicPr>
          <xdr:cNvPr id="3"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64808" y="703384"/>
            <a:ext cx="1458143" cy="561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76771" y="652096"/>
            <a:ext cx="1528294" cy="63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66674</xdr:colOff>
      <xdr:row>2</xdr:row>
      <xdr:rowOff>0</xdr:rowOff>
    </xdr:from>
    <xdr:to>
      <xdr:col>2</xdr:col>
      <xdr:colOff>373450</xdr:colOff>
      <xdr:row>3</xdr:row>
      <xdr:rowOff>257175</xdr:rowOff>
    </xdr:to>
    <xdr:pic>
      <xdr:nvPicPr>
        <xdr:cNvPr id="2"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4" y="504825"/>
          <a:ext cx="1192601" cy="533400"/>
        </a:xfrm>
        <a:prstGeom prst="rect">
          <a:avLst/>
        </a:prstGeom>
      </xdr:spPr>
    </xdr:pic>
    <xdr:clientData/>
  </xdr:twoCellAnchor>
  <xdr:oneCellAnchor>
    <xdr:from>
      <xdr:col>3</xdr:col>
      <xdr:colOff>1216076</xdr:colOff>
      <xdr:row>14</xdr:row>
      <xdr:rowOff>52927</xdr:rowOff>
    </xdr:from>
    <xdr:ext cx="3317447" cy="937629"/>
    <xdr:sp macro="" textlink="">
      <xdr:nvSpPr>
        <xdr:cNvPr id="3" name="6 Rectángulo"/>
        <xdr:cNvSpPr/>
      </xdr:nvSpPr>
      <xdr:spPr>
        <a:xfrm>
          <a:off x="4111676" y="2996152"/>
          <a:ext cx="3317447" cy="937629"/>
        </a:xfrm>
        <a:prstGeom prst="rect">
          <a:avLst/>
        </a:prstGeom>
        <a:noFill/>
      </xdr:spPr>
      <xdr:txBody>
        <a:bodyPr wrap="none" lIns="91440" tIns="45720" rIns="91440" bIns="45720">
          <a:spAutoFit/>
        </a:bodyPr>
        <a:lstStyle/>
        <a:p>
          <a:pPr algn="ctr"/>
          <a:r>
            <a:rPr lang="es-ES" sz="5400" b="1" cap="none" spc="0">
              <a:ln w="31550" cmpd="sng">
                <a:gradFill>
                  <a:gsLst>
                    <a:gs pos="25000">
                      <a:schemeClr val="accent1">
                        <a:shade val="25000"/>
                        <a:satMod val="190000"/>
                      </a:schemeClr>
                    </a:gs>
                    <a:gs pos="80000">
                      <a:schemeClr val="accent1">
                        <a:tint val="75000"/>
                        <a:satMod val="190000"/>
                      </a:schemeClr>
                    </a:gs>
                  </a:gsLst>
                  <a:lin ang="5400000"/>
                </a:gradFill>
                <a:prstDash val="solid"/>
              </a:ln>
              <a:solidFill>
                <a:srgbClr val="FFFFFF"/>
              </a:solidFill>
              <a:effectLst>
                <a:outerShdw blurRad="41275" dist="12700" dir="12000000" algn="tl" rotWithShape="0">
                  <a:srgbClr val="000000">
                    <a:alpha val="40000"/>
                  </a:srgbClr>
                </a:outerShdw>
              </a:effectLst>
            </a:rPr>
            <a:t>NO APLICA</a:t>
          </a:r>
        </a:p>
      </xdr:txBody>
    </xdr:sp>
    <xdr:clientData/>
  </xdr:oneCellAnchor>
  <xdr:twoCellAnchor editAs="oneCell">
    <xdr:from>
      <xdr:col>7</xdr:col>
      <xdr:colOff>593154</xdr:colOff>
      <xdr:row>2</xdr:row>
      <xdr:rowOff>41914</xdr:rowOff>
    </xdr:from>
    <xdr:to>
      <xdr:col>7</xdr:col>
      <xdr:colOff>1760947</xdr:colOff>
      <xdr:row>3</xdr:row>
      <xdr:rowOff>257175</xdr:rowOff>
    </xdr:to>
    <xdr:pic>
      <xdr:nvPicPr>
        <xdr:cNvPr id="4"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51354" y="546739"/>
          <a:ext cx="1167793" cy="491486"/>
        </a:xfrm>
        <a:prstGeom prst="rect">
          <a:avLst/>
        </a:prstGeom>
      </xdr:spPr>
    </xdr:pic>
    <xdr:clientData/>
  </xdr:twoCellAnchor>
  <xdr:oneCellAnchor>
    <xdr:from>
      <xdr:col>5</xdr:col>
      <xdr:colOff>1072755</xdr:colOff>
      <xdr:row>55</xdr:row>
      <xdr:rowOff>33631</xdr:rowOff>
    </xdr:from>
    <xdr:ext cx="2728056" cy="609013"/>
    <xdr:sp macro="" textlink="">
      <xdr:nvSpPr>
        <xdr:cNvPr id="5" name="12 CuadroTexto"/>
        <xdr:cNvSpPr txBox="1"/>
      </xdr:nvSpPr>
      <xdr:spPr>
        <a:xfrm>
          <a:off x="6940155" y="6948781"/>
          <a:ext cx="2728056"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MX" sz="1100"/>
            <a:t>___________________________________</a:t>
          </a:r>
        </a:p>
        <a:p>
          <a:pPr algn="ctr"/>
          <a:r>
            <a:rPr lang="es-MX" sz="1100" b="1" baseline="0"/>
            <a:t>L.C. MÓNICA PATRICIA CHONG MERCADO</a:t>
          </a:r>
        </a:p>
        <a:p>
          <a:pPr algn="ctr"/>
          <a:r>
            <a:rPr lang="es-MX" sz="1100" b="1" baseline="0"/>
            <a:t>GERENTE FINANCIERO</a:t>
          </a:r>
          <a:endParaRPr lang="es-MX" sz="1100" b="1"/>
        </a:p>
      </xdr:txBody>
    </xdr:sp>
    <xdr:clientData/>
  </xdr:oneCellAnchor>
  <xdr:oneCellAnchor>
    <xdr:from>
      <xdr:col>1</xdr:col>
      <xdr:colOff>247650</xdr:colOff>
      <xdr:row>54</xdr:row>
      <xdr:rowOff>180975</xdr:rowOff>
    </xdr:from>
    <xdr:ext cx="2590799" cy="695325"/>
    <xdr:sp macro="" textlink="">
      <xdr:nvSpPr>
        <xdr:cNvPr id="6" name="9 CuadroTexto"/>
        <xdr:cNvSpPr txBox="1"/>
      </xdr:nvSpPr>
      <xdr:spPr>
        <a:xfrm>
          <a:off x="495300" y="6905625"/>
          <a:ext cx="2590799"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MX" sz="1100"/>
            <a:t>_____________________________________</a:t>
          </a:r>
        </a:p>
        <a:p>
          <a:pPr algn="ctr"/>
          <a:r>
            <a:rPr lang="es-MX" sz="1100" b="1">
              <a:solidFill>
                <a:schemeClr val="tx1"/>
              </a:solidFill>
              <a:effectLst/>
              <a:latin typeface="+mn-lt"/>
              <a:ea typeface="+mn-ea"/>
              <a:cs typeface="+mn-cs"/>
            </a:rPr>
            <a:t>ING. HUMBERTO CALDERÓN ZÚÑIGA</a:t>
          </a:r>
        </a:p>
        <a:p>
          <a:pPr algn="ctr"/>
          <a:r>
            <a:rPr lang="es-MX" sz="1100" b="1" baseline="0"/>
            <a:t>GERENTE GENERAL</a:t>
          </a:r>
          <a:endParaRPr lang="es-MX" sz="1100" b="1"/>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188315</xdr:colOff>
      <xdr:row>1</xdr:row>
      <xdr:rowOff>107456</xdr:rowOff>
    </xdr:from>
    <xdr:to>
      <xdr:col>2</xdr:col>
      <xdr:colOff>1187822</xdr:colOff>
      <xdr:row>4</xdr:row>
      <xdr:rowOff>91224</xdr:rowOff>
    </xdr:to>
    <xdr:pic>
      <xdr:nvPicPr>
        <xdr:cNvPr id="7"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639" y="320368"/>
          <a:ext cx="999507" cy="656121"/>
        </a:xfrm>
        <a:prstGeom prst="rect">
          <a:avLst/>
        </a:prstGeom>
      </xdr:spPr>
    </xdr:pic>
    <xdr:clientData/>
  </xdr:twoCellAnchor>
  <xdr:twoCellAnchor editAs="oneCell">
    <xdr:from>
      <xdr:col>7</xdr:col>
      <xdr:colOff>1012220</xdr:colOff>
      <xdr:row>1</xdr:row>
      <xdr:rowOff>103876</xdr:rowOff>
    </xdr:from>
    <xdr:to>
      <xdr:col>8</xdr:col>
      <xdr:colOff>821392</xdr:colOff>
      <xdr:row>4</xdr:row>
      <xdr:rowOff>22410</xdr:rowOff>
    </xdr:to>
    <xdr:pic>
      <xdr:nvPicPr>
        <xdr:cNvPr id="6"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80338" y="316788"/>
          <a:ext cx="1053025" cy="590887"/>
        </a:xfrm>
        <a:prstGeom prst="rect">
          <a:avLst/>
        </a:prstGeom>
      </xdr:spPr>
    </xdr:pic>
    <xdr:clientData/>
  </xdr:twoCellAnchor>
  <xdr:oneCellAnchor>
    <xdr:from>
      <xdr:col>6</xdr:col>
      <xdr:colOff>1473</xdr:colOff>
      <xdr:row>55</xdr:row>
      <xdr:rowOff>143822</xdr:rowOff>
    </xdr:from>
    <xdr:ext cx="2728056" cy="609013"/>
    <xdr:sp macro="" textlink="">
      <xdr:nvSpPr>
        <xdr:cNvPr id="8" name="12 CuadroTexto"/>
        <xdr:cNvSpPr txBox="1"/>
      </xdr:nvSpPr>
      <xdr:spPr>
        <a:xfrm>
          <a:off x="8126298" y="12250097"/>
          <a:ext cx="2728056"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MX" sz="1100"/>
            <a:t>___________________________________</a:t>
          </a:r>
        </a:p>
        <a:p>
          <a:pPr algn="ctr"/>
          <a:r>
            <a:rPr lang="es-MX" sz="1100" b="1" baseline="0"/>
            <a:t>LIC.FRANCISCO GERARDO RAMOS CRESPO</a:t>
          </a:r>
        </a:p>
        <a:p>
          <a:pPr algn="ctr"/>
          <a:r>
            <a:rPr lang="es-MX" sz="1100" b="1" baseline="0"/>
            <a:t>GERENTE  COMERCIAL</a:t>
          </a:r>
          <a:endParaRPr lang="es-MX" sz="1100" b="1"/>
        </a:p>
      </xdr:txBody>
    </xdr:sp>
    <xdr:clientData/>
  </xdr:oneCellAnchor>
  <xdr:oneCellAnchor>
    <xdr:from>
      <xdr:col>2</xdr:col>
      <xdr:colOff>1064559</xdr:colOff>
      <xdr:row>55</xdr:row>
      <xdr:rowOff>100853</xdr:rowOff>
    </xdr:from>
    <xdr:ext cx="2590799" cy="695325"/>
    <xdr:sp macro="" textlink="">
      <xdr:nvSpPr>
        <xdr:cNvPr id="9" name="9 CuadroTexto"/>
        <xdr:cNvSpPr txBox="1"/>
      </xdr:nvSpPr>
      <xdr:spPr>
        <a:xfrm>
          <a:off x="1683684" y="12207128"/>
          <a:ext cx="2590799"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MX" sz="1100"/>
            <a:t>_____________________________________</a:t>
          </a:r>
        </a:p>
        <a:p>
          <a:pPr algn="ctr"/>
          <a:r>
            <a:rPr lang="es-MX" sz="1100" b="1">
              <a:solidFill>
                <a:schemeClr val="tx1"/>
              </a:solidFill>
              <a:effectLst/>
              <a:latin typeface="+mn-lt"/>
              <a:ea typeface="+mn-ea"/>
              <a:cs typeface="+mn-cs"/>
            </a:rPr>
            <a:t>ING. HUMBERTO CALDERÓN ZÚÑIGA</a:t>
          </a:r>
        </a:p>
        <a:p>
          <a:pPr algn="ctr"/>
          <a:r>
            <a:rPr lang="es-MX" sz="1100" b="1" baseline="0"/>
            <a:t>GERENTE GENERAL</a:t>
          </a:r>
          <a:endParaRPr lang="es-MX" sz="1100" b="1"/>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xdr:col>
      <xdr:colOff>0</xdr:colOff>
      <xdr:row>122</xdr:row>
      <xdr:rowOff>194425</xdr:rowOff>
    </xdr:from>
    <xdr:ext cx="3276794" cy="640303"/>
    <xdr:sp macro="" textlink="">
      <xdr:nvSpPr>
        <xdr:cNvPr id="2" name="1 CuadroTexto"/>
        <xdr:cNvSpPr txBox="1"/>
      </xdr:nvSpPr>
      <xdr:spPr>
        <a:xfrm>
          <a:off x="1000125" y="28683700"/>
          <a:ext cx="3276794" cy="640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____________________________________________</a:t>
          </a:r>
        </a:p>
        <a:p>
          <a:pPr algn="ctr"/>
          <a:r>
            <a:rPr lang="es-MX" sz="1200" b="1"/>
            <a:t>ING. HUMBERTO CALDERON ZUÑIGA</a:t>
          </a:r>
        </a:p>
        <a:p>
          <a:pPr algn="ctr"/>
          <a:r>
            <a:rPr lang="es-MX" sz="1200" b="1"/>
            <a:t>GERENTE GENERAL</a:t>
          </a:r>
        </a:p>
      </xdr:txBody>
    </xdr:sp>
    <xdr:clientData/>
  </xdr:oneCellAnchor>
  <xdr:oneCellAnchor>
    <xdr:from>
      <xdr:col>6</xdr:col>
      <xdr:colOff>813110</xdr:colOff>
      <xdr:row>122</xdr:row>
      <xdr:rowOff>194807</xdr:rowOff>
    </xdr:from>
    <xdr:ext cx="3276794" cy="748394"/>
    <xdr:sp macro="" textlink="">
      <xdr:nvSpPr>
        <xdr:cNvPr id="3" name="2 CuadroTexto"/>
        <xdr:cNvSpPr txBox="1"/>
      </xdr:nvSpPr>
      <xdr:spPr>
        <a:xfrm>
          <a:off x="8518835" y="28684082"/>
          <a:ext cx="3276794" cy="748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100"/>
            <a:t>____________________________________________</a:t>
          </a:r>
        </a:p>
        <a:p>
          <a:pPr algn="ctr"/>
          <a:r>
            <a:rPr lang="es-MX" sz="1200" b="1"/>
            <a:t>L.C. MONICA PATRICIA CHONG</a:t>
          </a:r>
          <a:r>
            <a:rPr lang="es-MX" sz="1200" b="1" baseline="0"/>
            <a:t> MERCADO</a:t>
          </a:r>
        </a:p>
        <a:p>
          <a:pPr algn="ctr"/>
          <a:r>
            <a:rPr lang="es-MX" sz="1200" b="1" baseline="0"/>
            <a:t>GERENTE FINANCIERO</a:t>
          </a:r>
          <a:endParaRPr lang="es-MX" sz="1200" b="1"/>
        </a:p>
      </xdr:txBody>
    </xdr:sp>
    <xdr:clientData/>
  </xdr:oneCellAnchor>
  <xdr:twoCellAnchor editAs="oneCell">
    <xdr:from>
      <xdr:col>1</xdr:col>
      <xdr:colOff>381001</xdr:colOff>
      <xdr:row>0</xdr:row>
      <xdr:rowOff>81643</xdr:rowOff>
    </xdr:from>
    <xdr:to>
      <xdr:col>3</xdr:col>
      <xdr:colOff>1483487</xdr:colOff>
      <xdr:row>4</xdr:row>
      <xdr:rowOff>108857</xdr:rowOff>
    </xdr:to>
    <xdr:pic>
      <xdr:nvPicPr>
        <xdr:cNvPr id="4" name="3 Imagen" descr="logo_MunOct2018.png"/>
        <xdr:cNvPicPr>
          <a:picLocks noChangeAspect="1"/>
        </xdr:cNvPicPr>
      </xdr:nvPicPr>
      <xdr:blipFill>
        <a:blip xmlns:r="http://schemas.openxmlformats.org/officeDocument/2006/relationships" r:embed="rId1" cstate="print"/>
        <a:stretch>
          <a:fillRect/>
        </a:stretch>
      </xdr:blipFill>
      <xdr:spPr>
        <a:xfrm>
          <a:off x="581026" y="81643"/>
          <a:ext cx="1883536" cy="855889"/>
        </a:xfrm>
        <a:prstGeom prst="rect">
          <a:avLst/>
        </a:prstGeom>
      </xdr:spPr>
    </xdr:pic>
    <xdr:clientData/>
  </xdr:twoCellAnchor>
  <xdr:twoCellAnchor editAs="oneCell">
    <xdr:from>
      <xdr:col>9</xdr:col>
      <xdr:colOff>32658</xdr:colOff>
      <xdr:row>0</xdr:row>
      <xdr:rowOff>149677</xdr:rowOff>
    </xdr:from>
    <xdr:to>
      <xdr:col>10</xdr:col>
      <xdr:colOff>413531</xdr:colOff>
      <xdr:row>4</xdr:row>
      <xdr:rowOff>68035</xdr:rowOff>
    </xdr:to>
    <xdr:pic>
      <xdr:nvPicPr>
        <xdr:cNvPr id="5" name="4 Imagen" descr="logo_COMAPAOct2018.png"/>
        <xdr:cNvPicPr>
          <a:picLocks noChangeAspect="1"/>
        </xdr:cNvPicPr>
      </xdr:nvPicPr>
      <xdr:blipFill>
        <a:blip xmlns:r="http://schemas.openxmlformats.org/officeDocument/2006/relationships" r:embed="rId2" cstate="print"/>
        <a:stretch>
          <a:fillRect/>
        </a:stretch>
      </xdr:blipFill>
      <xdr:spPr>
        <a:xfrm>
          <a:off x="11072133" y="149677"/>
          <a:ext cx="1895348" cy="7470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314325</xdr:colOff>
      <xdr:row>29</xdr:row>
      <xdr:rowOff>180975</xdr:rowOff>
    </xdr:from>
    <xdr:ext cx="3276794" cy="640303"/>
    <xdr:sp macro="" textlink="">
      <xdr:nvSpPr>
        <xdr:cNvPr id="2" name="1 CuadroTexto"/>
        <xdr:cNvSpPr txBox="1"/>
      </xdr:nvSpPr>
      <xdr:spPr>
        <a:xfrm>
          <a:off x="542925" y="6162675"/>
          <a:ext cx="3276794" cy="640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____________________________________________</a:t>
          </a:r>
        </a:p>
        <a:p>
          <a:pPr algn="ctr"/>
          <a:r>
            <a:rPr lang="es-MX" sz="1200" b="1"/>
            <a:t>ING. HUMBERTO CALDERON ZUÑIGA</a:t>
          </a:r>
        </a:p>
        <a:p>
          <a:pPr algn="ctr"/>
          <a:r>
            <a:rPr lang="es-MX" sz="1200" b="1"/>
            <a:t>GERENTE GENERAL</a:t>
          </a:r>
        </a:p>
      </xdr:txBody>
    </xdr:sp>
    <xdr:clientData/>
  </xdr:oneCellAnchor>
  <xdr:oneCellAnchor>
    <xdr:from>
      <xdr:col>5</xdr:col>
      <xdr:colOff>222560</xdr:colOff>
      <xdr:row>29</xdr:row>
      <xdr:rowOff>181357</xdr:rowOff>
    </xdr:from>
    <xdr:ext cx="3276794" cy="748394"/>
    <xdr:sp macro="" textlink="">
      <xdr:nvSpPr>
        <xdr:cNvPr id="3" name="2 CuadroTexto"/>
        <xdr:cNvSpPr txBox="1"/>
      </xdr:nvSpPr>
      <xdr:spPr>
        <a:xfrm>
          <a:off x="6670985" y="6163057"/>
          <a:ext cx="3276794" cy="748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100"/>
            <a:t>____________________________________________</a:t>
          </a:r>
        </a:p>
        <a:p>
          <a:pPr algn="ctr"/>
          <a:r>
            <a:rPr lang="es-MX" sz="1200" b="1" baseline="0"/>
            <a:t>L.C. MONICA PATRICA CHONG MERCADO</a:t>
          </a:r>
        </a:p>
        <a:p>
          <a:pPr algn="ctr"/>
          <a:r>
            <a:rPr lang="es-MX" sz="1200" b="1" baseline="0"/>
            <a:t>GERENTE FINANCIERO</a:t>
          </a:r>
          <a:endParaRPr lang="es-MX" sz="1200" b="1"/>
        </a:p>
      </xdr:txBody>
    </xdr:sp>
    <xdr:clientData/>
  </xdr:oneCellAnchor>
  <xdr:twoCellAnchor editAs="oneCell">
    <xdr:from>
      <xdr:col>1</xdr:col>
      <xdr:colOff>85723</xdr:colOff>
      <xdr:row>2</xdr:row>
      <xdr:rowOff>28576</xdr:rowOff>
    </xdr:from>
    <xdr:to>
      <xdr:col>1</xdr:col>
      <xdr:colOff>1152524</xdr:colOff>
      <xdr:row>5</xdr:row>
      <xdr:rowOff>156116</xdr:rowOff>
    </xdr:to>
    <xdr:pic>
      <xdr:nvPicPr>
        <xdr:cNvPr id="4" name="3 Imagen" descr="logo_MunOct2018.png"/>
        <xdr:cNvPicPr>
          <a:picLocks noChangeAspect="1"/>
        </xdr:cNvPicPr>
      </xdr:nvPicPr>
      <xdr:blipFill>
        <a:blip xmlns:r="http://schemas.openxmlformats.org/officeDocument/2006/relationships" r:embed="rId1" cstate="print"/>
        <a:stretch>
          <a:fillRect/>
        </a:stretch>
      </xdr:blipFill>
      <xdr:spPr>
        <a:xfrm>
          <a:off x="314323" y="590551"/>
          <a:ext cx="1066801" cy="718090"/>
        </a:xfrm>
        <a:prstGeom prst="rect">
          <a:avLst/>
        </a:prstGeom>
      </xdr:spPr>
    </xdr:pic>
    <xdr:clientData/>
  </xdr:twoCellAnchor>
  <xdr:twoCellAnchor editAs="oneCell">
    <xdr:from>
      <xdr:col>7</xdr:col>
      <xdr:colOff>447987</xdr:colOff>
      <xdr:row>2</xdr:row>
      <xdr:rowOff>58509</xdr:rowOff>
    </xdr:from>
    <xdr:to>
      <xdr:col>8</xdr:col>
      <xdr:colOff>765048</xdr:colOff>
      <xdr:row>5</xdr:row>
      <xdr:rowOff>137584</xdr:rowOff>
    </xdr:to>
    <xdr:pic>
      <xdr:nvPicPr>
        <xdr:cNvPr id="5" name="4 Imagen" descr="logo_COMAPAOct2018.png"/>
        <xdr:cNvPicPr>
          <a:picLocks noChangeAspect="1"/>
        </xdr:cNvPicPr>
      </xdr:nvPicPr>
      <xdr:blipFill>
        <a:blip xmlns:r="http://schemas.openxmlformats.org/officeDocument/2006/relationships" r:embed="rId2" cstate="print"/>
        <a:stretch>
          <a:fillRect/>
        </a:stretch>
      </xdr:blipFill>
      <xdr:spPr>
        <a:xfrm>
          <a:off x="8882904" y="619426"/>
          <a:ext cx="1301311" cy="67174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828856</xdr:colOff>
      <xdr:row>2</xdr:row>
      <xdr:rowOff>1359</xdr:rowOff>
    </xdr:from>
    <xdr:to>
      <xdr:col>8</xdr:col>
      <xdr:colOff>676148</xdr:colOff>
      <xdr:row>5</xdr:row>
      <xdr:rowOff>57150</xdr:rowOff>
    </xdr:to>
    <xdr:pic>
      <xdr:nvPicPr>
        <xdr:cNvPr id="2" name="1 Imagen" descr="logo_COMAPAOct2018.png"/>
        <xdr:cNvPicPr>
          <a:picLocks noChangeAspect="1"/>
        </xdr:cNvPicPr>
      </xdr:nvPicPr>
      <xdr:blipFill>
        <a:blip xmlns:r="http://schemas.openxmlformats.org/officeDocument/2006/relationships" r:embed="rId1" cstate="print"/>
        <a:stretch>
          <a:fillRect/>
        </a:stretch>
      </xdr:blipFill>
      <xdr:spPr>
        <a:xfrm>
          <a:off x="9849031" y="391884"/>
          <a:ext cx="980767" cy="627291"/>
        </a:xfrm>
        <a:prstGeom prst="rect">
          <a:avLst/>
        </a:prstGeom>
      </xdr:spPr>
    </xdr:pic>
    <xdr:clientData/>
  </xdr:twoCellAnchor>
  <xdr:twoCellAnchor editAs="oneCell">
    <xdr:from>
      <xdr:col>1</xdr:col>
      <xdr:colOff>76059</xdr:colOff>
      <xdr:row>2</xdr:row>
      <xdr:rowOff>1</xdr:rowOff>
    </xdr:from>
    <xdr:to>
      <xdr:col>1</xdr:col>
      <xdr:colOff>1133475</xdr:colOff>
      <xdr:row>5</xdr:row>
      <xdr:rowOff>95250</xdr:rowOff>
    </xdr:to>
    <xdr:pic>
      <xdr:nvPicPr>
        <xdr:cNvPr id="3" name="2 Imagen" descr="logo_MunOct2018.png"/>
        <xdr:cNvPicPr>
          <a:picLocks noChangeAspect="1"/>
        </xdr:cNvPicPr>
      </xdr:nvPicPr>
      <xdr:blipFill>
        <a:blip xmlns:r="http://schemas.openxmlformats.org/officeDocument/2006/relationships" r:embed="rId2" cstate="print"/>
        <a:stretch>
          <a:fillRect/>
        </a:stretch>
      </xdr:blipFill>
      <xdr:spPr>
        <a:xfrm>
          <a:off x="295134" y="390526"/>
          <a:ext cx="1057416" cy="666749"/>
        </a:xfrm>
        <a:prstGeom prst="rect">
          <a:avLst/>
        </a:prstGeom>
      </xdr:spPr>
    </xdr:pic>
    <xdr:clientData/>
  </xdr:twoCellAnchor>
  <xdr:oneCellAnchor>
    <xdr:from>
      <xdr:col>1</xdr:col>
      <xdr:colOff>133350</xdr:colOff>
      <xdr:row>29</xdr:row>
      <xdr:rowOff>171450</xdr:rowOff>
    </xdr:from>
    <xdr:ext cx="3276794" cy="640303"/>
    <xdr:sp macro="" textlink="">
      <xdr:nvSpPr>
        <xdr:cNvPr id="4" name="3 CuadroTexto"/>
        <xdr:cNvSpPr txBox="1"/>
      </xdr:nvSpPr>
      <xdr:spPr>
        <a:xfrm>
          <a:off x="352425" y="5886450"/>
          <a:ext cx="3276794" cy="640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____________________________________________</a:t>
          </a:r>
        </a:p>
        <a:p>
          <a:pPr algn="ctr"/>
          <a:r>
            <a:rPr lang="es-MX" sz="1200" b="1"/>
            <a:t>ING. HUMBERTO CALDERON ZUÑIGA</a:t>
          </a:r>
        </a:p>
        <a:p>
          <a:pPr algn="ctr"/>
          <a:r>
            <a:rPr lang="es-MX" sz="1200" b="1"/>
            <a:t>GERENTE GENERAL</a:t>
          </a:r>
        </a:p>
      </xdr:txBody>
    </xdr:sp>
    <xdr:clientData/>
  </xdr:oneCellAnchor>
  <xdr:oneCellAnchor>
    <xdr:from>
      <xdr:col>5</xdr:col>
      <xdr:colOff>546410</xdr:colOff>
      <xdr:row>29</xdr:row>
      <xdr:rowOff>171832</xdr:rowOff>
    </xdr:from>
    <xdr:ext cx="3276794" cy="748394"/>
    <xdr:sp macro="" textlink="">
      <xdr:nvSpPr>
        <xdr:cNvPr id="5" name="4 CuadroTexto"/>
        <xdr:cNvSpPr txBox="1"/>
      </xdr:nvSpPr>
      <xdr:spPr>
        <a:xfrm>
          <a:off x="7261535" y="5886832"/>
          <a:ext cx="3276794" cy="748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100"/>
            <a:t>____________________________________________</a:t>
          </a:r>
        </a:p>
        <a:p>
          <a:pPr algn="ctr"/>
          <a:r>
            <a:rPr lang="es-MX" sz="1200" b="1"/>
            <a:t>L.C. MONICA PATRICIA CHONG MERCADO</a:t>
          </a:r>
          <a:endParaRPr lang="es-MX" sz="1200" b="1" baseline="0"/>
        </a:p>
        <a:p>
          <a:pPr algn="ctr"/>
          <a:r>
            <a:rPr lang="es-MX" sz="1200" b="1" baseline="0"/>
            <a:t>GERENTE FINANCIERO</a:t>
          </a:r>
          <a:endParaRPr lang="es-MX" sz="1200" b="1"/>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52</xdr:row>
      <xdr:rowOff>180975</xdr:rowOff>
    </xdr:from>
    <xdr:ext cx="3276794" cy="640303"/>
    <xdr:sp macro="" textlink="">
      <xdr:nvSpPr>
        <xdr:cNvPr id="2" name="1 CuadroTexto"/>
        <xdr:cNvSpPr txBox="1"/>
      </xdr:nvSpPr>
      <xdr:spPr>
        <a:xfrm>
          <a:off x="571500" y="9658350"/>
          <a:ext cx="3276794" cy="640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____________________________________________</a:t>
          </a:r>
        </a:p>
        <a:p>
          <a:pPr algn="ctr"/>
          <a:r>
            <a:rPr lang="es-MX" sz="1200" b="1"/>
            <a:t>ING. HUMBERTO CALDERON ZUÑIGA</a:t>
          </a:r>
        </a:p>
        <a:p>
          <a:pPr algn="ctr"/>
          <a:r>
            <a:rPr lang="es-MX" sz="1200" b="1"/>
            <a:t>GERENTE GENERAL</a:t>
          </a:r>
        </a:p>
      </xdr:txBody>
    </xdr:sp>
    <xdr:clientData/>
  </xdr:oneCellAnchor>
  <xdr:oneCellAnchor>
    <xdr:from>
      <xdr:col>6</xdr:col>
      <xdr:colOff>41585</xdr:colOff>
      <xdr:row>52</xdr:row>
      <xdr:rowOff>181357</xdr:rowOff>
    </xdr:from>
    <xdr:ext cx="3276794" cy="748394"/>
    <xdr:sp macro="" textlink="">
      <xdr:nvSpPr>
        <xdr:cNvPr id="3" name="2 CuadroTexto"/>
        <xdr:cNvSpPr txBox="1"/>
      </xdr:nvSpPr>
      <xdr:spPr>
        <a:xfrm>
          <a:off x="6118535" y="9658732"/>
          <a:ext cx="3276794" cy="748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100"/>
            <a:t>____________________________________________</a:t>
          </a:r>
        </a:p>
        <a:p>
          <a:pPr algn="ctr"/>
          <a:r>
            <a:rPr lang="es-MX" sz="1200" b="1"/>
            <a:t>L.C.</a:t>
          </a:r>
          <a:r>
            <a:rPr lang="es-MX" sz="1200" b="1" baseline="0"/>
            <a:t> MONICA PATRICA CHONG MERCADO</a:t>
          </a:r>
        </a:p>
        <a:p>
          <a:pPr algn="ctr"/>
          <a:r>
            <a:rPr lang="es-MX" sz="1200" b="1" baseline="0"/>
            <a:t>GERENTE FINANCIERO</a:t>
          </a:r>
          <a:endParaRPr lang="es-MX" sz="1200" b="1"/>
        </a:p>
      </xdr:txBody>
    </xdr:sp>
    <xdr:clientData/>
  </xdr:oneCellAnchor>
  <xdr:twoCellAnchor editAs="oneCell">
    <xdr:from>
      <xdr:col>8</xdr:col>
      <xdr:colOff>590550</xdr:colOff>
      <xdr:row>2</xdr:row>
      <xdr:rowOff>10885</xdr:rowOff>
    </xdr:from>
    <xdr:to>
      <xdr:col>9</xdr:col>
      <xdr:colOff>895223</xdr:colOff>
      <xdr:row>5</xdr:row>
      <xdr:rowOff>0</xdr:rowOff>
    </xdr:to>
    <xdr:pic>
      <xdr:nvPicPr>
        <xdr:cNvPr id="5" name="4 Imagen" descr="logo_COMAPAOct2018.png"/>
        <xdr:cNvPicPr>
          <a:picLocks noChangeAspect="1"/>
        </xdr:cNvPicPr>
      </xdr:nvPicPr>
      <xdr:blipFill>
        <a:blip xmlns:r="http://schemas.openxmlformats.org/officeDocument/2006/relationships" r:embed="rId1" cstate="print"/>
        <a:stretch>
          <a:fillRect/>
        </a:stretch>
      </xdr:blipFill>
      <xdr:spPr>
        <a:xfrm>
          <a:off x="8677275" y="334735"/>
          <a:ext cx="1247648" cy="560615"/>
        </a:xfrm>
        <a:prstGeom prst="rect">
          <a:avLst/>
        </a:prstGeom>
      </xdr:spPr>
    </xdr:pic>
    <xdr:clientData/>
  </xdr:twoCellAnchor>
  <xdr:twoCellAnchor editAs="oneCell">
    <xdr:from>
      <xdr:col>1</xdr:col>
      <xdr:colOff>85725</xdr:colOff>
      <xdr:row>2</xdr:row>
      <xdr:rowOff>19051</xdr:rowOff>
    </xdr:from>
    <xdr:to>
      <xdr:col>2</xdr:col>
      <xdr:colOff>880738</xdr:colOff>
      <xdr:row>5</xdr:row>
      <xdr:rowOff>19050</xdr:rowOff>
    </xdr:to>
    <xdr:pic>
      <xdr:nvPicPr>
        <xdr:cNvPr id="4" name="3 Imagen" descr="logo_MunOct2018.png"/>
        <xdr:cNvPicPr>
          <a:picLocks noChangeAspect="1"/>
        </xdr:cNvPicPr>
      </xdr:nvPicPr>
      <xdr:blipFill>
        <a:blip xmlns:r="http://schemas.openxmlformats.org/officeDocument/2006/relationships" r:embed="rId2" cstate="print"/>
        <a:stretch>
          <a:fillRect/>
        </a:stretch>
      </xdr:blipFill>
      <xdr:spPr>
        <a:xfrm>
          <a:off x="266700" y="342901"/>
          <a:ext cx="1185538" cy="571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11112</xdr:colOff>
      <xdr:row>104</xdr:row>
      <xdr:rowOff>128588</xdr:rowOff>
    </xdr:from>
    <xdr:to>
      <xdr:col>1</xdr:col>
      <xdr:colOff>2706687</xdr:colOff>
      <xdr:row>111</xdr:row>
      <xdr:rowOff>90488</xdr:rowOff>
    </xdr:to>
    <xdr:sp macro="" textlink="">
      <xdr:nvSpPr>
        <xdr:cNvPr id="2" name="Text Box 5"/>
        <xdr:cNvSpPr txBox="1">
          <a:spLocks noChangeArrowheads="1"/>
        </xdr:cNvSpPr>
      </xdr:nvSpPr>
      <xdr:spPr bwMode="auto">
        <a:xfrm>
          <a:off x="439737" y="17673638"/>
          <a:ext cx="2695575" cy="109537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mn-lt"/>
            <a:cs typeface="Arial"/>
          </a:endParaRPr>
        </a:p>
        <a:p>
          <a:pPr algn="ctr" rtl="1">
            <a:defRPr sz="1000"/>
          </a:pPr>
          <a:r>
            <a:rPr lang="es-MX" sz="1100" b="1" i="0" strike="noStrike">
              <a:solidFill>
                <a:srgbClr val="000000"/>
              </a:solidFill>
              <a:latin typeface="+mn-lt"/>
              <a:cs typeface="Arial"/>
            </a:rPr>
            <a:t>ING. HUMBERTO CALDERÓN ZUÑIGA </a:t>
          </a:r>
          <a:r>
            <a:rPr lang="es-MX" sz="1100" b="1" i="0" strike="noStrike" baseline="0">
              <a:solidFill>
                <a:srgbClr val="000000"/>
              </a:solidFill>
              <a:latin typeface="+mn-lt"/>
              <a:cs typeface="Arial"/>
            </a:rPr>
            <a:t>G</a:t>
          </a:r>
          <a:r>
            <a:rPr lang="es-MX" sz="1100" b="1" i="0" strike="noStrike">
              <a:solidFill>
                <a:srgbClr val="000000"/>
              </a:solidFill>
              <a:latin typeface="+mn-lt"/>
              <a:cs typeface="Arial"/>
            </a:rPr>
            <a:t>ERENTE  GENERAL</a:t>
          </a:r>
        </a:p>
      </xdr:txBody>
    </xdr:sp>
    <xdr:clientData/>
  </xdr:twoCellAnchor>
  <xdr:twoCellAnchor>
    <xdr:from>
      <xdr:col>1</xdr:col>
      <xdr:colOff>114300</xdr:colOff>
      <xdr:row>106</xdr:row>
      <xdr:rowOff>0</xdr:rowOff>
    </xdr:from>
    <xdr:to>
      <xdr:col>1</xdr:col>
      <xdr:colOff>2724150</xdr:colOff>
      <xdr:row>106</xdr:row>
      <xdr:rowOff>0</xdr:rowOff>
    </xdr:to>
    <xdr:cxnSp macro="">
      <xdr:nvCxnSpPr>
        <xdr:cNvPr id="3" name="2 Conector recto"/>
        <xdr:cNvCxnSpPr/>
      </xdr:nvCxnSpPr>
      <xdr:spPr>
        <a:xfrm>
          <a:off x="542925" y="17868900"/>
          <a:ext cx="2609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44450</xdr:colOff>
      <xdr:row>52</xdr:row>
      <xdr:rowOff>134939</xdr:rowOff>
    </xdr:from>
    <xdr:to>
      <xdr:col>1</xdr:col>
      <xdr:colOff>2959100</xdr:colOff>
      <xdr:row>57</xdr:row>
      <xdr:rowOff>168276</xdr:rowOff>
    </xdr:to>
    <xdr:sp macro="" textlink="">
      <xdr:nvSpPr>
        <xdr:cNvPr id="4" name="Text Box 5"/>
        <xdr:cNvSpPr txBox="1">
          <a:spLocks noChangeArrowheads="1"/>
        </xdr:cNvSpPr>
      </xdr:nvSpPr>
      <xdr:spPr bwMode="auto">
        <a:xfrm>
          <a:off x="473075" y="8764589"/>
          <a:ext cx="2914650" cy="900112"/>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mn-lt"/>
            <a:cs typeface="Arial"/>
          </a:endParaRPr>
        </a:p>
        <a:p>
          <a:pPr algn="ctr" rtl="1">
            <a:defRPr sz="1000"/>
          </a:pPr>
          <a:r>
            <a:rPr lang="es-MX" sz="1100" b="1" i="0" strike="noStrike">
              <a:solidFill>
                <a:srgbClr val="000000"/>
              </a:solidFill>
              <a:latin typeface="+mn-lt"/>
              <a:cs typeface="Arial"/>
            </a:rPr>
            <a:t>     ING.</a:t>
          </a:r>
          <a:r>
            <a:rPr lang="es-MX" sz="1100" b="1" i="0" strike="noStrike" baseline="0">
              <a:solidFill>
                <a:srgbClr val="000000"/>
              </a:solidFill>
              <a:latin typeface="+mn-lt"/>
              <a:cs typeface="Arial"/>
            </a:rPr>
            <a:t> HUMBERTO CALDERÓN ZUÑIGA</a:t>
          </a:r>
          <a:r>
            <a:rPr lang="es-MX" sz="1100" b="1" i="0" strike="noStrike">
              <a:solidFill>
                <a:srgbClr val="000000"/>
              </a:solidFill>
              <a:latin typeface="+mn-lt"/>
              <a:cs typeface="Arial"/>
            </a:rPr>
            <a:t>                    GERENTE  GENERAL</a:t>
          </a:r>
        </a:p>
      </xdr:txBody>
    </xdr:sp>
    <xdr:clientData/>
  </xdr:twoCellAnchor>
  <xdr:twoCellAnchor>
    <xdr:from>
      <xdr:col>1</xdr:col>
      <xdr:colOff>333375</xdr:colOff>
      <xdr:row>54</xdr:row>
      <xdr:rowOff>0</xdr:rowOff>
    </xdr:from>
    <xdr:to>
      <xdr:col>1</xdr:col>
      <xdr:colOff>2849562</xdr:colOff>
      <xdr:row>54</xdr:row>
      <xdr:rowOff>0</xdr:rowOff>
    </xdr:to>
    <xdr:cxnSp macro="">
      <xdr:nvCxnSpPr>
        <xdr:cNvPr id="5" name="5 Conector recto"/>
        <xdr:cNvCxnSpPr/>
      </xdr:nvCxnSpPr>
      <xdr:spPr>
        <a:xfrm>
          <a:off x="762000" y="8953500"/>
          <a:ext cx="25161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3733800</xdr:colOff>
      <xdr:row>54</xdr:row>
      <xdr:rowOff>7937</xdr:rowOff>
    </xdr:from>
    <xdr:to>
      <xdr:col>4</xdr:col>
      <xdr:colOff>571500</xdr:colOff>
      <xdr:row>54</xdr:row>
      <xdr:rowOff>9525</xdr:rowOff>
    </xdr:to>
    <xdr:cxnSp macro="">
      <xdr:nvCxnSpPr>
        <xdr:cNvPr id="6" name="6 Conector recto"/>
        <xdr:cNvCxnSpPr/>
      </xdr:nvCxnSpPr>
      <xdr:spPr>
        <a:xfrm flipV="1">
          <a:off x="4162425" y="8961437"/>
          <a:ext cx="214312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3286123</xdr:colOff>
      <xdr:row>52</xdr:row>
      <xdr:rowOff>142876</xdr:rowOff>
    </xdr:from>
    <xdr:to>
      <xdr:col>4</xdr:col>
      <xdr:colOff>930273</xdr:colOff>
      <xdr:row>57</xdr:row>
      <xdr:rowOff>46039</xdr:rowOff>
    </xdr:to>
    <xdr:sp macro="" textlink="">
      <xdr:nvSpPr>
        <xdr:cNvPr id="7" name="Text Box 5"/>
        <xdr:cNvSpPr txBox="1">
          <a:spLocks noChangeArrowheads="1"/>
        </xdr:cNvSpPr>
      </xdr:nvSpPr>
      <xdr:spPr bwMode="auto">
        <a:xfrm>
          <a:off x="3714748" y="8772526"/>
          <a:ext cx="2949575" cy="769938"/>
        </a:xfrm>
        <a:prstGeom prst="rect">
          <a:avLst/>
        </a:prstGeom>
        <a:noFill/>
        <a:ln w="9525">
          <a:noFill/>
          <a:miter lim="800000"/>
          <a:headEnd/>
          <a:tailEnd/>
        </a:ln>
      </xdr:spPr>
      <xdr:txBody>
        <a:bodyPr vertOverflow="clip" wrap="square" lIns="27432" tIns="27432"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endParaRPr kumimoji="0" lang="es-MX" sz="1100" b="0" i="0" u="none" strike="noStrike" kern="0" cap="none" spc="0" normalizeH="0" baseline="0" noProof="0">
            <a:ln>
              <a:noFill/>
            </a:ln>
            <a:solidFill>
              <a:srgbClr val="000000"/>
            </a:solidFill>
            <a:effectLst/>
            <a:uLnTx/>
            <a:uFillTx/>
            <a:latin typeface="+mn-lt"/>
            <a:ea typeface="+mn-ea"/>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mn-lt"/>
              <a:ea typeface="+mn-ea"/>
              <a:cs typeface="Arial"/>
            </a:rPr>
            <a:t>  </a:t>
          </a:r>
          <a:r>
            <a:rPr kumimoji="0" lang="es-MX" sz="1100" b="1" i="0" u="none" strike="noStrike" kern="0" cap="none" spc="0" normalizeH="0" baseline="0" noProof="0" smtClean="0">
              <a:ln>
                <a:noFill/>
              </a:ln>
              <a:solidFill>
                <a:sysClr val="windowText" lastClr="000000"/>
              </a:solidFill>
              <a:effectLst/>
              <a:uLnTx/>
              <a:uFillTx/>
              <a:latin typeface="+mn-lt"/>
              <a:ea typeface="+mn-ea"/>
              <a:cs typeface="+mn-cs"/>
            </a:rPr>
            <a:t>L.C. MONICA PATRICIA CHONG MERCADO</a:t>
          </a:r>
          <a:endParaRPr kumimoji="0" lang="es-MX" sz="1100" b="1" i="0" u="none" strike="noStrike" kern="0" cap="none" spc="0" normalizeH="0" baseline="0" noProof="0">
            <a:ln>
              <a:noFill/>
            </a:ln>
            <a:solidFill>
              <a:srgbClr val="000000"/>
            </a:solidFill>
            <a:effectLst/>
            <a:uLnTx/>
            <a:uFillTx/>
            <a:latin typeface="+mn-lt"/>
            <a:ea typeface="+mn-ea"/>
            <a:cs typeface="Arial"/>
          </a:endParaRPr>
        </a:p>
        <a:p>
          <a:pPr algn="ctr" rtl="1">
            <a:defRPr sz="1000"/>
          </a:pPr>
          <a:r>
            <a:rPr lang="es-MX" sz="1100" b="1" i="0" strike="noStrike">
              <a:solidFill>
                <a:srgbClr val="000000"/>
              </a:solidFill>
              <a:latin typeface="+mn-lt"/>
              <a:ea typeface="+mn-ea"/>
              <a:cs typeface="Arial"/>
            </a:rPr>
            <a:t>GERENTE  FINANCIERO</a:t>
          </a:r>
          <a:endParaRPr lang="es-MX" sz="1100" b="1" i="0" strike="noStrike">
            <a:solidFill>
              <a:srgbClr val="000000"/>
            </a:solidFill>
            <a:latin typeface="+mn-lt"/>
            <a:cs typeface="Arial"/>
          </a:endParaRPr>
        </a:p>
      </xdr:txBody>
    </xdr:sp>
    <xdr:clientData/>
  </xdr:twoCellAnchor>
  <xdr:twoCellAnchor>
    <xdr:from>
      <xdr:col>1</xdr:col>
      <xdr:colOff>3286124</xdr:colOff>
      <xdr:row>104</xdr:row>
      <xdr:rowOff>142875</xdr:rowOff>
    </xdr:from>
    <xdr:to>
      <xdr:col>4</xdr:col>
      <xdr:colOff>930274</xdr:colOff>
      <xdr:row>109</xdr:row>
      <xdr:rowOff>117475</xdr:rowOff>
    </xdr:to>
    <xdr:sp macro="" textlink="">
      <xdr:nvSpPr>
        <xdr:cNvPr id="8" name="Text Box 5"/>
        <xdr:cNvSpPr txBox="1">
          <a:spLocks noChangeArrowheads="1"/>
        </xdr:cNvSpPr>
      </xdr:nvSpPr>
      <xdr:spPr bwMode="auto">
        <a:xfrm>
          <a:off x="3714749" y="17687925"/>
          <a:ext cx="2949575" cy="78422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mn-lt"/>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mn-lt"/>
              <a:ea typeface="+mn-ea"/>
              <a:cs typeface="Arial"/>
            </a:rPr>
            <a:t>  </a:t>
          </a:r>
          <a:r>
            <a:rPr kumimoji="0" lang="es-MX" sz="1100" b="1" i="0" u="none" strike="noStrike" kern="0" cap="none" spc="0" normalizeH="0" baseline="0" noProof="0" smtClean="0">
              <a:ln>
                <a:noFill/>
              </a:ln>
              <a:solidFill>
                <a:sysClr val="windowText" lastClr="000000"/>
              </a:solidFill>
              <a:effectLst/>
              <a:uLnTx/>
              <a:uFillTx/>
              <a:latin typeface="+mn-lt"/>
              <a:ea typeface="+mn-ea"/>
              <a:cs typeface="+mn-cs"/>
            </a:rPr>
            <a:t>L.C. MONICA PATRICIA CHONG MERCADO</a:t>
          </a:r>
          <a:endParaRPr kumimoji="0" lang="es-MX" sz="1100" b="1" i="0" u="none" strike="noStrike" kern="0" cap="none" spc="0" normalizeH="0" baseline="0" noProof="0">
            <a:ln>
              <a:noFill/>
            </a:ln>
            <a:solidFill>
              <a:srgbClr val="000000"/>
            </a:solidFill>
            <a:effectLst/>
            <a:uLnTx/>
            <a:uFillTx/>
            <a:latin typeface="+mn-lt"/>
            <a:ea typeface="+mn-ea"/>
            <a:cs typeface="Arial"/>
          </a:endParaRPr>
        </a:p>
        <a:p>
          <a:pPr algn="ctr" rtl="1">
            <a:defRPr sz="1000"/>
          </a:pPr>
          <a:r>
            <a:rPr lang="es-MX" sz="1100" b="1" i="0" strike="noStrike">
              <a:solidFill>
                <a:srgbClr val="000000"/>
              </a:solidFill>
              <a:latin typeface="+mn-lt"/>
              <a:ea typeface="+mn-ea"/>
              <a:cs typeface="Arial"/>
            </a:rPr>
            <a:t>GERENTE  FINANCIERO</a:t>
          </a:r>
          <a:endParaRPr lang="es-MX" sz="1100" b="1" i="0" strike="noStrike">
            <a:solidFill>
              <a:srgbClr val="000000"/>
            </a:solidFill>
            <a:latin typeface="+mn-lt"/>
            <a:cs typeface="Arial"/>
          </a:endParaRPr>
        </a:p>
      </xdr:txBody>
    </xdr:sp>
    <xdr:clientData/>
  </xdr:twoCellAnchor>
  <xdr:twoCellAnchor editAs="oneCell">
    <xdr:from>
      <xdr:col>1</xdr:col>
      <xdr:colOff>190500</xdr:colOff>
      <xdr:row>3</xdr:row>
      <xdr:rowOff>123825</xdr:rowOff>
    </xdr:from>
    <xdr:to>
      <xdr:col>1</xdr:col>
      <xdr:colOff>1476375</xdr:colOff>
      <xdr:row>7</xdr:row>
      <xdr:rowOff>57150</xdr:rowOff>
    </xdr:to>
    <xdr:pic>
      <xdr:nvPicPr>
        <xdr:cNvPr id="9"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609600"/>
          <a:ext cx="1285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1238250</xdr:colOff>
      <xdr:row>3</xdr:row>
      <xdr:rowOff>104775</xdr:rowOff>
    </xdr:from>
    <xdr:to>
      <xdr:col>4</xdr:col>
      <xdr:colOff>952500</xdr:colOff>
      <xdr:row>6</xdr:row>
      <xdr:rowOff>123825</xdr:rowOff>
    </xdr:to>
    <xdr:pic>
      <xdr:nvPicPr>
        <xdr:cNvPr id="10" name="9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9725" y="590550"/>
          <a:ext cx="1266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3690937</xdr:colOff>
      <xdr:row>106</xdr:row>
      <xdr:rowOff>7938</xdr:rowOff>
    </xdr:from>
    <xdr:to>
      <xdr:col>4</xdr:col>
      <xdr:colOff>528637</xdr:colOff>
      <xdr:row>106</xdr:row>
      <xdr:rowOff>9526</xdr:rowOff>
    </xdr:to>
    <xdr:cxnSp macro="">
      <xdr:nvCxnSpPr>
        <xdr:cNvPr id="11" name="15 Conector recto"/>
        <xdr:cNvCxnSpPr/>
      </xdr:nvCxnSpPr>
      <xdr:spPr>
        <a:xfrm flipV="1">
          <a:off x="4119562" y="17876838"/>
          <a:ext cx="214312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714375</xdr:colOff>
      <xdr:row>1</xdr:row>
      <xdr:rowOff>76200</xdr:rowOff>
    </xdr:from>
    <xdr:to>
      <xdr:col>26</xdr:col>
      <xdr:colOff>85725</xdr:colOff>
      <xdr:row>6</xdr:row>
      <xdr:rowOff>5071</xdr:rowOff>
    </xdr:to>
    <xdr:pic>
      <xdr:nvPicPr>
        <xdr:cNvPr id="19" name="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1600" y="238125"/>
          <a:ext cx="1895475" cy="73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1</xdr:row>
      <xdr:rowOff>47625</xdr:rowOff>
    </xdr:from>
    <xdr:to>
      <xdr:col>1</xdr:col>
      <xdr:colOff>1866900</xdr:colOff>
      <xdr:row>5</xdr:row>
      <xdr:rowOff>123825</xdr:rowOff>
    </xdr:to>
    <xdr:pic>
      <xdr:nvPicPr>
        <xdr:cNvPr id="18" name="1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209550"/>
          <a:ext cx="1762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244</xdr:row>
      <xdr:rowOff>152401</xdr:rowOff>
    </xdr:from>
    <xdr:to>
      <xdr:col>1</xdr:col>
      <xdr:colOff>2641603</xdr:colOff>
      <xdr:row>244</xdr:row>
      <xdr:rowOff>156907</xdr:rowOff>
    </xdr:to>
    <xdr:sp macro="" textlink="">
      <xdr:nvSpPr>
        <xdr:cNvPr id="2" name="Text Box 3"/>
        <xdr:cNvSpPr txBox="1">
          <a:spLocks noChangeArrowheads="1"/>
        </xdr:cNvSpPr>
      </xdr:nvSpPr>
      <xdr:spPr bwMode="auto">
        <a:xfrm>
          <a:off x="228600" y="45272326"/>
          <a:ext cx="2841628" cy="4506"/>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26</xdr:col>
      <xdr:colOff>276225</xdr:colOff>
      <xdr:row>244</xdr:row>
      <xdr:rowOff>123826</xdr:rowOff>
    </xdr:from>
    <xdr:to>
      <xdr:col>29</xdr:col>
      <xdr:colOff>672838</xdr:colOff>
      <xdr:row>244</xdr:row>
      <xdr:rowOff>127188</xdr:rowOff>
    </xdr:to>
    <xdr:sp macro="" textlink="">
      <xdr:nvSpPr>
        <xdr:cNvPr id="3" name="Text Box 3"/>
        <xdr:cNvSpPr txBox="1">
          <a:spLocks noChangeArrowheads="1"/>
        </xdr:cNvSpPr>
      </xdr:nvSpPr>
      <xdr:spPr bwMode="auto">
        <a:xfrm>
          <a:off x="14887575" y="45243751"/>
          <a:ext cx="2873113" cy="3362"/>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1</xdr:col>
      <xdr:colOff>495300</xdr:colOff>
      <xdr:row>350</xdr:row>
      <xdr:rowOff>152401</xdr:rowOff>
    </xdr:from>
    <xdr:to>
      <xdr:col>1</xdr:col>
      <xdr:colOff>3076956</xdr:colOff>
      <xdr:row>350</xdr:row>
      <xdr:rowOff>156908</xdr:rowOff>
    </xdr:to>
    <xdr:sp macro="" textlink="">
      <xdr:nvSpPr>
        <xdr:cNvPr id="4" name="Text Box 3"/>
        <xdr:cNvSpPr txBox="1">
          <a:spLocks noChangeArrowheads="1"/>
        </xdr:cNvSpPr>
      </xdr:nvSpPr>
      <xdr:spPr bwMode="auto">
        <a:xfrm>
          <a:off x="923925" y="62436376"/>
          <a:ext cx="2581656" cy="450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0</xdr:colOff>
      <xdr:row>458</xdr:row>
      <xdr:rowOff>152401</xdr:rowOff>
    </xdr:from>
    <xdr:to>
      <xdr:col>1</xdr:col>
      <xdr:colOff>2429386</xdr:colOff>
      <xdr:row>458</xdr:row>
      <xdr:rowOff>156908</xdr:rowOff>
    </xdr:to>
    <xdr:sp macro="" textlink="">
      <xdr:nvSpPr>
        <xdr:cNvPr id="5" name="Text Box 3"/>
        <xdr:cNvSpPr txBox="1">
          <a:spLocks noChangeArrowheads="1"/>
        </xdr:cNvSpPr>
      </xdr:nvSpPr>
      <xdr:spPr bwMode="auto">
        <a:xfrm>
          <a:off x="0" y="79924276"/>
          <a:ext cx="2858011" cy="450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27</xdr:col>
      <xdr:colOff>0</xdr:colOff>
      <xdr:row>458</xdr:row>
      <xdr:rowOff>123826</xdr:rowOff>
    </xdr:from>
    <xdr:to>
      <xdr:col>30</xdr:col>
      <xdr:colOff>448139</xdr:colOff>
      <xdr:row>458</xdr:row>
      <xdr:rowOff>127188</xdr:rowOff>
    </xdr:to>
    <xdr:sp macro="" textlink="">
      <xdr:nvSpPr>
        <xdr:cNvPr id="6" name="Text Box 3"/>
        <xdr:cNvSpPr txBox="1">
          <a:spLocks noChangeArrowheads="1"/>
        </xdr:cNvSpPr>
      </xdr:nvSpPr>
      <xdr:spPr bwMode="auto">
        <a:xfrm>
          <a:off x="15411450" y="79895701"/>
          <a:ext cx="2886539" cy="3362"/>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0</xdr:colOff>
      <xdr:row>458</xdr:row>
      <xdr:rowOff>152401</xdr:rowOff>
    </xdr:from>
    <xdr:to>
      <xdr:col>1</xdr:col>
      <xdr:colOff>2429386</xdr:colOff>
      <xdr:row>458</xdr:row>
      <xdr:rowOff>156908</xdr:rowOff>
    </xdr:to>
    <xdr:sp macro="" textlink="">
      <xdr:nvSpPr>
        <xdr:cNvPr id="7" name="Text Box 3"/>
        <xdr:cNvSpPr txBox="1">
          <a:spLocks noChangeArrowheads="1"/>
        </xdr:cNvSpPr>
      </xdr:nvSpPr>
      <xdr:spPr bwMode="auto">
        <a:xfrm>
          <a:off x="0" y="79924276"/>
          <a:ext cx="2858011" cy="450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12</xdr:col>
      <xdr:colOff>904875</xdr:colOff>
      <xdr:row>458</xdr:row>
      <xdr:rowOff>123825</xdr:rowOff>
    </xdr:from>
    <xdr:to>
      <xdr:col>18</xdr:col>
      <xdr:colOff>676276</xdr:colOff>
      <xdr:row>458</xdr:row>
      <xdr:rowOff>123825</xdr:rowOff>
    </xdr:to>
    <xdr:sp macro="" textlink="">
      <xdr:nvSpPr>
        <xdr:cNvPr id="8" name="Text Box 3"/>
        <xdr:cNvSpPr txBox="1">
          <a:spLocks noChangeArrowheads="1"/>
        </xdr:cNvSpPr>
      </xdr:nvSpPr>
      <xdr:spPr bwMode="auto">
        <a:xfrm>
          <a:off x="9382125" y="79895700"/>
          <a:ext cx="248602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714376</xdr:colOff>
      <xdr:row>459</xdr:row>
      <xdr:rowOff>152401</xdr:rowOff>
    </xdr:from>
    <xdr:to>
      <xdr:col>1</xdr:col>
      <xdr:colOff>3476452</xdr:colOff>
      <xdr:row>459</xdr:row>
      <xdr:rowOff>156277</xdr:rowOff>
    </xdr:to>
    <xdr:sp macro="" textlink="">
      <xdr:nvSpPr>
        <xdr:cNvPr id="9" name="Text Box 3"/>
        <xdr:cNvSpPr txBox="1">
          <a:spLocks noChangeArrowheads="1"/>
        </xdr:cNvSpPr>
      </xdr:nvSpPr>
      <xdr:spPr bwMode="auto">
        <a:xfrm>
          <a:off x="1143001" y="80086201"/>
          <a:ext cx="2762076" cy="3876"/>
        </a:xfrm>
        <a:prstGeom prst="rect">
          <a:avLst/>
        </a:prstGeom>
        <a:noFill/>
        <a:ln w="9525">
          <a:noFill/>
          <a:miter lim="800000"/>
          <a:headEnd/>
          <a:tailEnd/>
        </a:ln>
      </xdr:spPr>
      <xdr:txBody>
        <a:bodyPr vertOverflow="clip" wrap="square" lIns="27432" tIns="27432" rIns="0" bIns="0" anchor="t" upright="1"/>
        <a:lstStyle/>
        <a:p>
          <a:pPr algn="l" rtl="1">
            <a:defRPr sz="1000"/>
          </a:pPr>
          <a:r>
            <a:rPr lang="es-MX" sz="1100" b="1" i="0" strike="noStrike">
              <a:solidFill>
                <a:srgbClr val="000000"/>
              </a:solidFill>
              <a:latin typeface="Calibri"/>
            </a:rPr>
            <a:t>    </a:t>
          </a:r>
        </a:p>
      </xdr:txBody>
    </xdr:sp>
    <xdr:clientData/>
  </xdr:twoCellAnchor>
  <xdr:twoCellAnchor editAs="oneCell">
    <xdr:from>
      <xdr:col>26</xdr:col>
      <xdr:colOff>0</xdr:colOff>
      <xdr:row>0</xdr:row>
      <xdr:rowOff>28575</xdr:rowOff>
    </xdr:from>
    <xdr:to>
      <xdr:col>27</xdr:col>
      <xdr:colOff>352424</xdr:colOff>
      <xdr:row>0</xdr:row>
      <xdr:rowOff>28575</xdr:rowOff>
    </xdr:to>
    <xdr:pic>
      <xdr:nvPicPr>
        <xdr:cNvPr id="10" name="33 Imagen" descr="Logotipo Comapa Victoria Nuevo Normal.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11350" y="28575"/>
          <a:ext cx="115252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2828925</xdr:colOff>
      <xdr:row>67</xdr:row>
      <xdr:rowOff>371475</xdr:rowOff>
    </xdr:from>
    <xdr:to>
      <xdr:col>6</xdr:col>
      <xdr:colOff>259794</xdr:colOff>
      <xdr:row>69</xdr:row>
      <xdr:rowOff>367552</xdr:rowOff>
    </xdr:to>
    <xdr:sp macro="" textlink="">
      <xdr:nvSpPr>
        <xdr:cNvPr id="11" name="Text Box 5"/>
        <xdr:cNvSpPr txBox="1">
          <a:spLocks noChangeArrowheads="1"/>
        </xdr:cNvSpPr>
      </xdr:nvSpPr>
      <xdr:spPr bwMode="auto">
        <a:xfrm flipV="1">
          <a:off x="3257550" y="11229975"/>
          <a:ext cx="2983944" cy="805702"/>
        </a:xfrm>
        <a:prstGeom prst="rect">
          <a:avLst/>
        </a:prstGeom>
        <a:noFill/>
        <a:ln w="9525">
          <a:noFill/>
          <a:miter lim="800000"/>
          <a:headEnd/>
          <a:tailEnd/>
        </a:ln>
      </xdr:spPr>
      <xdr:txBody>
        <a:bodyPr vertOverflow="clip" wrap="square" lIns="27432" tIns="27432" rIns="0" bIns="0" anchor="t" upright="1"/>
        <a:lstStyle/>
        <a:p>
          <a:pPr algn="ctr" rtl="1">
            <a:defRPr sz="1000"/>
          </a:pPr>
          <a:r>
            <a:rPr lang="es-MX" sz="1100" b="0" i="0" strike="noStrike" baseline="0">
              <a:solidFill>
                <a:srgbClr val="000000"/>
              </a:solidFill>
              <a:latin typeface="+mn-lt"/>
              <a:cs typeface="Arial"/>
            </a:rPr>
            <a:t>      _</a:t>
          </a:r>
          <a:r>
            <a:rPr lang="es-MX" sz="1100" b="0" i="0" strike="noStrike">
              <a:solidFill>
                <a:srgbClr val="000000"/>
              </a:solidFill>
              <a:latin typeface="+mn-lt"/>
              <a:cs typeface="Arial"/>
            </a:rPr>
            <a:t>_________________________________</a:t>
          </a:r>
        </a:p>
        <a:p>
          <a:pPr algn="ctr" rtl="1">
            <a:defRPr sz="1000"/>
          </a:pPr>
          <a:r>
            <a:rPr lang="es-MX" sz="1000" b="1" i="0" strike="noStrike">
              <a:solidFill>
                <a:srgbClr val="000000"/>
              </a:solidFill>
              <a:latin typeface="+mn-lt"/>
              <a:cs typeface="Arial"/>
            </a:rPr>
            <a:t>       ING. HUMBERTO CALDERÓN</a:t>
          </a:r>
          <a:r>
            <a:rPr lang="es-MX" sz="1000" b="1" i="0" strike="noStrike" baseline="0">
              <a:solidFill>
                <a:srgbClr val="000000"/>
              </a:solidFill>
              <a:latin typeface="+mn-lt"/>
              <a:cs typeface="Arial"/>
            </a:rPr>
            <a:t> ZUÑIGA</a:t>
          </a:r>
          <a:r>
            <a:rPr lang="es-MX" sz="1000" b="1" i="0" strike="noStrike">
              <a:solidFill>
                <a:srgbClr val="000000"/>
              </a:solidFill>
              <a:latin typeface="+mn-lt"/>
              <a:cs typeface="Arial"/>
            </a:rPr>
            <a:t>                         GERENTE  GENERAL</a:t>
          </a:r>
        </a:p>
      </xdr:txBody>
    </xdr:sp>
    <xdr:clientData/>
  </xdr:twoCellAnchor>
  <xdr:twoCellAnchor>
    <xdr:from>
      <xdr:col>1</xdr:col>
      <xdr:colOff>2895600</xdr:colOff>
      <xdr:row>123</xdr:row>
      <xdr:rowOff>57150</xdr:rowOff>
    </xdr:from>
    <xdr:to>
      <xdr:col>24</xdr:col>
      <xdr:colOff>666750</xdr:colOff>
      <xdr:row>124</xdr:row>
      <xdr:rowOff>609600</xdr:rowOff>
    </xdr:to>
    <xdr:grpSp>
      <xdr:nvGrpSpPr>
        <xdr:cNvPr id="12" name="46 Grupo"/>
        <xdr:cNvGrpSpPr>
          <a:grpSpLocks/>
        </xdr:cNvGrpSpPr>
      </xdr:nvGrpSpPr>
      <xdr:grpSpPr bwMode="auto">
        <a:xfrm>
          <a:off x="3324225" y="23307675"/>
          <a:ext cx="11144250" cy="819150"/>
          <a:chOff x="2278646" y="9121429"/>
          <a:chExt cx="7528978" cy="1026696"/>
        </a:xfrm>
      </xdr:grpSpPr>
      <xdr:sp macro="" textlink="">
        <xdr:nvSpPr>
          <xdr:cNvPr id="13" name="Text Box 5"/>
          <xdr:cNvSpPr txBox="1">
            <a:spLocks noChangeArrowheads="1"/>
          </xdr:cNvSpPr>
        </xdr:nvSpPr>
        <xdr:spPr bwMode="auto">
          <a:xfrm flipV="1">
            <a:off x="2278646" y="9181121"/>
            <a:ext cx="2037481" cy="740176"/>
          </a:xfrm>
          <a:prstGeom prst="rect">
            <a:avLst/>
          </a:prstGeom>
          <a:noFill/>
          <a:ln w="9525">
            <a:noFill/>
            <a:miter lim="800000"/>
            <a:headEnd/>
            <a:tailEnd/>
          </a:ln>
        </xdr:spPr>
        <xdr:txBody>
          <a:bodyPr vertOverflow="clip" wrap="square" lIns="27432" tIns="27432" rIns="0" bIns="0" anchor="t" upright="1"/>
          <a:lstStyle/>
          <a:p>
            <a:pPr algn="ctr" rtl="1">
              <a:defRPr sz="1000"/>
            </a:pPr>
            <a:r>
              <a:rPr lang="es-MX" sz="1100" b="0" i="0" strike="noStrike" baseline="0">
                <a:solidFill>
                  <a:srgbClr val="000000"/>
                </a:solidFill>
                <a:latin typeface="+mn-lt"/>
                <a:cs typeface="Arial"/>
              </a:rPr>
              <a:t>      _</a:t>
            </a:r>
            <a:r>
              <a:rPr lang="es-MX" sz="1100" b="0" i="0" strike="noStrike">
                <a:solidFill>
                  <a:srgbClr val="000000"/>
                </a:solidFill>
                <a:latin typeface="+mn-lt"/>
                <a:cs typeface="Arial"/>
              </a:rPr>
              <a:t>_________________________________</a:t>
            </a:r>
          </a:p>
          <a:p>
            <a:pPr algn="ctr" rtl="1"/>
            <a:r>
              <a:rPr lang="es-MX" sz="1100" b="1" i="0">
                <a:effectLst/>
                <a:latin typeface="+mn-lt"/>
                <a:ea typeface="+mn-ea"/>
                <a:cs typeface="+mn-cs"/>
              </a:rPr>
              <a:t>       ING. HUMBERTO CALDERÓN</a:t>
            </a:r>
            <a:r>
              <a:rPr lang="es-MX" sz="1100" b="1" i="0" baseline="0">
                <a:effectLst/>
                <a:latin typeface="+mn-lt"/>
                <a:ea typeface="+mn-ea"/>
                <a:cs typeface="+mn-cs"/>
              </a:rPr>
              <a:t> ZUÑIGA</a:t>
            </a:r>
            <a:r>
              <a:rPr lang="es-MX" sz="1100" b="1" i="0">
                <a:effectLst/>
                <a:latin typeface="+mn-lt"/>
                <a:ea typeface="+mn-ea"/>
                <a:cs typeface="+mn-cs"/>
              </a:rPr>
              <a:t>                         GERENTE  GENERAL</a:t>
            </a:r>
            <a:endParaRPr lang="es-MX" sz="1000">
              <a:effectLst/>
            </a:endParaRPr>
          </a:p>
        </xdr:txBody>
      </xdr:sp>
      <xdr:sp macro="" textlink="">
        <xdr:nvSpPr>
          <xdr:cNvPr id="14" name="Text Box 5"/>
          <xdr:cNvSpPr txBox="1">
            <a:spLocks noChangeArrowheads="1"/>
          </xdr:cNvSpPr>
        </xdr:nvSpPr>
        <xdr:spPr bwMode="auto">
          <a:xfrm>
            <a:off x="8100021" y="9121429"/>
            <a:ext cx="1707603" cy="1026696"/>
          </a:xfrm>
          <a:prstGeom prst="rect">
            <a:avLst/>
          </a:prstGeom>
          <a:noFill/>
          <a:ln w="9525">
            <a:noFill/>
            <a:miter lim="800000"/>
            <a:headEnd/>
            <a:tailEnd/>
          </a:ln>
        </xdr:spPr>
        <xdr:txBody>
          <a:bodyPr vertOverflow="clip" wrap="square" lIns="27432" tIns="27432" rIns="0" bIns="0" anchor="t" upright="1"/>
          <a:lstStyle/>
          <a:p>
            <a:pPr algn="ctr" rtl="1">
              <a:lnSpc>
                <a:spcPts val="1200"/>
              </a:lnSpc>
              <a:defRPr sz="1000"/>
            </a:pPr>
            <a:r>
              <a:rPr lang="es-MX" sz="1100" b="0" i="0" strike="noStrike">
                <a:solidFill>
                  <a:srgbClr val="000000"/>
                </a:solidFill>
                <a:latin typeface="+mn-lt"/>
                <a:cs typeface="Arial"/>
              </a:rPr>
              <a:t>_________________________________</a:t>
            </a:r>
          </a:p>
          <a:p>
            <a:pPr algn="ctr" rtl="1"/>
            <a:r>
              <a:rPr lang="es-MX" sz="1100" b="1" smtClean="0">
                <a:latin typeface="+mn-lt"/>
                <a:ea typeface="+mn-ea"/>
                <a:cs typeface="+mn-cs"/>
              </a:rPr>
              <a:t>L.C. MONICA PATRICIA CHONG MERCADO</a:t>
            </a:r>
            <a:r>
              <a:rPr lang="es-MX" sz="1100" b="1" i="0">
                <a:effectLst/>
                <a:latin typeface="+mn-lt"/>
                <a:ea typeface="+mn-ea"/>
                <a:cs typeface="+mn-cs"/>
              </a:rPr>
              <a:t>                   GERENTE  FINANCIERO             </a:t>
            </a:r>
            <a:endParaRPr lang="es-MX" sz="1000">
              <a:effectLst/>
            </a:endParaRPr>
          </a:p>
        </xdr:txBody>
      </xdr:sp>
    </xdr:grpSp>
    <xdr:clientData/>
  </xdr:twoCellAnchor>
  <xdr:twoCellAnchor>
    <xdr:from>
      <xdr:col>1</xdr:col>
      <xdr:colOff>2924175</xdr:colOff>
      <xdr:row>161</xdr:row>
      <xdr:rowOff>9522</xdr:rowOff>
    </xdr:from>
    <xdr:to>
      <xdr:col>6</xdr:col>
      <xdr:colOff>355044</xdr:colOff>
      <xdr:row>164</xdr:row>
      <xdr:rowOff>123181</xdr:rowOff>
    </xdr:to>
    <xdr:sp macro="" textlink="">
      <xdr:nvSpPr>
        <xdr:cNvPr id="15" name="Text Box 5"/>
        <xdr:cNvSpPr txBox="1">
          <a:spLocks noChangeArrowheads="1"/>
        </xdr:cNvSpPr>
      </xdr:nvSpPr>
      <xdr:spPr bwMode="auto">
        <a:xfrm flipV="1">
          <a:off x="3352800" y="32194497"/>
          <a:ext cx="2983944" cy="599434"/>
        </a:xfrm>
        <a:prstGeom prst="rect">
          <a:avLst/>
        </a:prstGeom>
        <a:noFill/>
        <a:ln w="9525">
          <a:noFill/>
          <a:miter lim="800000"/>
          <a:headEnd/>
          <a:tailEnd/>
        </a:ln>
      </xdr:spPr>
      <xdr:txBody>
        <a:bodyPr vertOverflow="clip" wrap="square" lIns="27432" tIns="27432" rIns="0" bIns="0" anchor="t" upright="1"/>
        <a:lstStyle/>
        <a:p>
          <a:pPr algn="ctr" rtl="1">
            <a:defRPr sz="1000"/>
          </a:pPr>
          <a:r>
            <a:rPr lang="es-MX" sz="1100" b="0" i="0" strike="noStrike" baseline="0">
              <a:solidFill>
                <a:srgbClr val="000000"/>
              </a:solidFill>
              <a:latin typeface="+mn-lt"/>
              <a:cs typeface="Arial"/>
            </a:rPr>
            <a:t>      _</a:t>
          </a:r>
          <a:r>
            <a:rPr lang="es-MX" sz="1100" b="0" i="0" strike="noStrike">
              <a:solidFill>
                <a:srgbClr val="000000"/>
              </a:solidFill>
              <a:latin typeface="+mn-lt"/>
              <a:cs typeface="Arial"/>
            </a:rPr>
            <a:t>_________________________________</a:t>
          </a:r>
        </a:p>
        <a:p>
          <a:pPr algn="ctr" rtl="1"/>
          <a:r>
            <a:rPr lang="es-MX" sz="1100" b="1" i="0">
              <a:effectLst/>
              <a:latin typeface="+mn-lt"/>
              <a:ea typeface="+mn-ea"/>
              <a:cs typeface="+mn-cs"/>
            </a:rPr>
            <a:t>       ING. HUMBERTO CALDERÓN</a:t>
          </a:r>
          <a:r>
            <a:rPr lang="es-MX" sz="1100" b="1" i="0" baseline="0">
              <a:effectLst/>
              <a:latin typeface="+mn-lt"/>
              <a:ea typeface="+mn-ea"/>
              <a:cs typeface="+mn-cs"/>
            </a:rPr>
            <a:t> ZUÑIGA</a:t>
          </a:r>
          <a:r>
            <a:rPr lang="es-MX" sz="1100" b="1" i="0">
              <a:effectLst/>
              <a:latin typeface="+mn-lt"/>
              <a:ea typeface="+mn-ea"/>
              <a:cs typeface="+mn-cs"/>
            </a:rPr>
            <a:t>                         GERENTE  GENERAL</a:t>
          </a:r>
          <a:endParaRPr lang="es-MX" sz="1000">
            <a:effectLst/>
          </a:endParaRPr>
        </a:p>
      </xdr:txBody>
    </xdr:sp>
    <xdr:clientData/>
  </xdr:twoCellAnchor>
  <xdr:twoCellAnchor>
    <xdr:from>
      <xdr:col>10</xdr:col>
      <xdr:colOff>738717</xdr:colOff>
      <xdr:row>67</xdr:row>
      <xdr:rowOff>369356</xdr:rowOff>
    </xdr:from>
    <xdr:to>
      <xdr:col>27</xdr:col>
      <xdr:colOff>281001</xdr:colOff>
      <xdr:row>70</xdr:row>
      <xdr:rowOff>82692</xdr:rowOff>
    </xdr:to>
    <xdr:sp macro="" textlink="">
      <xdr:nvSpPr>
        <xdr:cNvPr id="16" name="Text Box 5"/>
        <xdr:cNvSpPr txBox="1">
          <a:spLocks noChangeArrowheads="1"/>
        </xdr:cNvSpPr>
      </xdr:nvSpPr>
      <xdr:spPr bwMode="auto">
        <a:xfrm>
          <a:off x="8530167" y="11227856"/>
          <a:ext cx="7162284" cy="913486"/>
        </a:xfrm>
        <a:prstGeom prst="rect">
          <a:avLst/>
        </a:prstGeom>
        <a:noFill/>
        <a:ln w="9525">
          <a:noFill/>
          <a:miter lim="800000"/>
          <a:headEnd/>
          <a:tailEnd/>
        </a:ln>
      </xdr:spPr>
      <xdr:txBody>
        <a:bodyPr vertOverflow="clip" wrap="square" lIns="27432" tIns="27432" rIns="0" bIns="0" anchor="t" upright="1"/>
        <a:lstStyle/>
        <a:p>
          <a:pPr algn="ctr" rtl="1">
            <a:lnSpc>
              <a:spcPts val="1200"/>
            </a:lnSpc>
            <a:defRPr sz="1000"/>
          </a:pPr>
          <a:r>
            <a:rPr lang="es-MX" sz="1100" b="0" i="0" strike="noStrike">
              <a:solidFill>
                <a:srgbClr val="000000"/>
              </a:solidFill>
              <a:latin typeface="+mn-lt"/>
              <a:cs typeface="Arial"/>
            </a:rPr>
            <a:t>_________________________________</a:t>
          </a:r>
        </a:p>
        <a:p>
          <a:pPr algn="ctr" rtl="1">
            <a:lnSpc>
              <a:spcPts val="1100"/>
            </a:lnSpc>
            <a:defRPr sz="1000"/>
          </a:pPr>
          <a:r>
            <a:rPr lang="es-MX" sz="1000" b="1" smtClean="0">
              <a:latin typeface="+mn-lt"/>
              <a:ea typeface="+mn-ea"/>
              <a:cs typeface="+mn-cs"/>
            </a:rPr>
            <a:t>L.C. MONICA PATRICIA CHONG MERCADO</a:t>
          </a:r>
        </a:p>
        <a:p>
          <a:pPr algn="ctr" rtl="1">
            <a:lnSpc>
              <a:spcPts val="1100"/>
            </a:lnSpc>
            <a:defRPr sz="1000"/>
          </a:pPr>
          <a:r>
            <a:rPr lang="es-MX" sz="1000" b="1" i="0" strike="noStrike">
              <a:solidFill>
                <a:srgbClr val="000000"/>
              </a:solidFill>
              <a:latin typeface="+mn-lt"/>
              <a:ea typeface="+mn-ea"/>
              <a:cs typeface="Arial"/>
            </a:rPr>
            <a:t>                             GERENTE  FINANCIERO</a:t>
          </a:r>
          <a:r>
            <a:rPr lang="es-MX" sz="1000" b="1" i="0">
              <a:effectLst/>
              <a:latin typeface="+mn-lt"/>
              <a:ea typeface="+mn-ea"/>
              <a:cs typeface="+mn-cs"/>
            </a:rPr>
            <a:t>                       </a:t>
          </a:r>
          <a:endParaRPr lang="es-MX" sz="1000" b="1" i="0" strike="noStrike">
            <a:solidFill>
              <a:srgbClr val="000000"/>
            </a:solidFill>
            <a:latin typeface="+mn-lt"/>
            <a:cs typeface="Arial"/>
          </a:endParaRPr>
        </a:p>
      </xdr:txBody>
    </xdr:sp>
    <xdr:clientData/>
  </xdr:twoCellAnchor>
  <xdr:twoCellAnchor>
    <xdr:from>
      <xdr:col>12</xdr:col>
      <xdr:colOff>248708</xdr:colOff>
      <xdr:row>161</xdr:row>
      <xdr:rowOff>32809</xdr:rowOff>
    </xdr:from>
    <xdr:to>
      <xdr:col>27</xdr:col>
      <xdr:colOff>629192</xdr:colOff>
      <xdr:row>166</xdr:row>
      <xdr:rowOff>50945</xdr:rowOff>
    </xdr:to>
    <xdr:sp macro="" textlink="">
      <xdr:nvSpPr>
        <xdr:cNvPr id="17" name="Text Box 5"/>
        <xdr:cNvSpPr txBox="1">
          <a:spLocks noChangeArrowheads="1"/>
        </xdr:cNvSpPr>
      </xdr:nvSpPr>
      <xdr:spPr bwMode="auto">
        <a:xfrm>
          <a:off x="8878358" y="32217784"/>
          <a:ext cx="7162284" cy="827761"/>
        </a:xfrm>
        <a:prstGeom prst="rect">
          <a:avLst/>
        </a:prstGeom>
        <a:noFill/>
        <a:ln w="9525">
          <a:noFill/>
          <a:miter lim="800000"/>
          <a:headEnd/>
          <a:tailEnd/>
        </a:ln>
      </xdr:spPr>
      <xdr:txBody>
        <a:bodyPr vertOverflow="clip" wrap="square" lIns="27432" tIns="27432" rIns="0" bIns="0" anchor="t" upright="1"/>
        <a:lstStyle/>
        <a:p>
          <a:pPr algn="ctr" rtl="1">
            <a:lnSpc>
              <a:spcPts val="1100"/>
            </a:lnSpc>
            <a:defRPr sz="1000"/>
          </a:pPr>
          <a:r>
            <a:rPr lang="es-MX" sz="1100" b="0" i="0" strike="noStrike">
              <a:solidFill>
                <a:srgbClr val="000000"/>
              </a:solidFill>
              <a:latin typeface="+mn-lt"/>
              <a:cs typeface="Arial"/>
            </a:rPr>
            <a:t>_________________________________</a:t>
          </a:r>
        </a:p>
        <a:p>
          <a:pPr algn="ctr" rtl="1">
            <a:lnSpc>
              <a:spcPts val="1200"/>
            </a:lnSpc>
          </a:pPr>
          <a:r>
            <a:rPr lang="es-MX" sz="1100" b="1" i="0">
              <a:effectLst/>
              <a:latin typeface="+mn-lt"/>
              <a:ea typeface="+mn-ea"/>
              <a:cs typeface="+mn-cs"/>
            </a:rPr>
            <a:t> </a:t>
          </a:r>
          <a:r>
            <a:rPr lang="es-MX" sz="1100" b="1" smtClean="0">
              <a:latin typeface="+mn-lt"/>
              <a:ea typeface="+mn-ea"/>
              <a:cs typeface="+mn-cs"/>
            </a:rPr>
            <a:t>L.C. MONICA PATRICIA CHONG MERCADO</a:t>
          </a:r>
        </a:p>
        <a:p>
          <a:pPr algn="ctr" rtl="1">
            <a:lnSpc>
              <a:spcPts val="1200"/>
            </a:lnSpc>
          </a:pPr>
          <a:r>
            <a:rPr lang="es-MX" sz="1100" b="1" i="0">
              <a:effectLst/>
              <a:latin typeface="+mn-lt"/>
              <a:ea typeface="+mn-ea"/>
              <a:cs typeface="+mn-cs"/>
            </a:rPr>
            <a:t>                             GERENTE  FINANCIERO                       </a:t>
          </a:r>
          <a:endParaRPr lang="es-MX" sz="1000">
            <a:effectLst/>
          </a:endParaRPr>
        </a:p>
        <a:p>
          <a:pPr algn="ctr" rtl="1">
            <a:lnSpc>
              <a:spcPts val="1000"/>
            </a:lnSpc>
            <a:defRPr sz="1000"/>
          </a:pPr>
          <a:endParaRPr lang="es-MX" sz="1000" b="1" i="0" strike="noStrike">
            <a:solidFill>
              <a:srgbClr val="000000"/>
            </a:solidFill>
            <a:latin typeface="+mn-lt"/>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323850</xdr:colOff>
      <xdr:row>1</xdr:row>
      <xdr:rowOff>9525</xdr:rowOff>
    </xdr:from>
    <xdr:to>
      <xdr:col>8</xdr:col>
      <xdr:colOff>323850</xdr:colOff>
      <xdr:row>4</xdr:row>
      <xdr:rowOff>152400</xdr:rowOff>
    </xdr:to>
    <xdr:pic>
      <xdr:nvPicPr>
        <xdr:cNvPr id="2" name="Picture 306" descr="F:\Logotipos\Logotipo Comapa Victoria Nuevo Normal.JPG"/>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858500" y="161925"/>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361950</xdr:colOff>
      <xdr:row>3</xdr:row>
      <xdr:rowOff>19050</xdr:rowOff>
    </xdr:from>
    <xdr:to>
      <xdr:col>8</xdr:col>
      <xdr:colOff>361950</xdr:colOff>
      <xdr:row>6</xdr:row>
      <xdr:rowOff>133350</xdr:rowOff>
    </xdr:to>
    <xdr:pic>
      <xdr:nvPicPr>
        <xdr:cNvPr id="3" name="Picture 306" descr="F:\Logotipos\Logotipo Comapa Victoria Nuevo Normal.JPG"/>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896600" y="561975"/>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252942</xdr:colOff>
      <xdr:row>49</xdr:row>
      <xdr:rowOff>39158</xdr:rowOff>
    </xdr:from>
    <xdr:ext cx="3276600" cy="609013"/>
    <xdr:sp macro="" textlink="">
      <xdr:nvSpPr>
        <xdr:cNvPr id="4" name="8 CuadroTexto"/>
        <xdr:cNvSpPr txBox="1"/>
      </xdr:nvSpPr>
      <xdr:spPr>
        <a:xfrm>
          <a:off x="1376892" y="10335683"/>
          <a:ext cx="32766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a:t>
          </a:r>
        </a:p>
        <a:p>
          <a:pPr algn="ctr"/>
          <a:r>
            <a:rPr lang="es-MX" sz="1100" b="1" baseline="0"/>
            <a:t>ING. HUMBERTO CALDERÓN ZUÑIGA</a:t>
          </a:r>
        </a:p>
        <a:p>
          <a:pPr algn="ctr"/>
          <a:r>
            <a:rPr lang="es-MX" sz="1100" b="1" baseline="0"/>
            <a:t>GERENTE GENERAL</a:t>
          </a:r>
          <a:endParaRPr lang="es-MX" sz="1100" b="1"/>
        </a:p>
      </xdr:txBody>
    </xdr:sp>
    <xdr:clientData/>
  </xdr:oneCellAnchor>
  <xdr:twoCellAnchor editAs="oneCell">
    <xdr:from>
      <xdr:col>8</xdr:col>
      <xdr:colOff>638175</xdr:colOff>
      <xdr:row>2</xdr:row>
      <xdr:rowOff>123825</xdr:rowOff>
    </xdr:from>
    <xdr:to>
      <xdr:col>8</xdr:col>
      <xdr:colOff>638175</xdr:colOff>
      <xdr:row>6</xdr:row>
      <xdr:rowOff>57150</xdr:rowOff>
    </xdr:to>
    <xdr:pic>
      <xdr:nvPicPr>
        <xdr:cNvPr id="5" name="4 Imagen" descr="Logotipo Comapa Victoria Nuevo Normal.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4572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814917</xdr:colOff>
      <xdr:row>49</xdr:row>
      <xdr:rowOff>72159</xdr:rowOff>
    </xdr:from>
    <xdr:to>
      <xdr:col>8</xdr:col>
      <xdr:colOff>1186921</xdr:colOff>
      <xdr:row>52</xdr:row>
      <xdr:rowOff>116031</xdr:rowOff>
    </xdr:to>
    <xdr:sp macro="" textlink="">
      <xdr:nvSpPr>
        <xdr:cNvPr id="6" name="Text Box 5"/>
        <xdr:cNvSpPr txBox="1">
          <a:spLocks noChangeArrowheads="1"/>
        </xdr:cNvSpPr>
      </xdr:nvSpPr>
      <xdr:spPr bwMode="auto">
        <a:xfrm>
          <a:off x="8768292" y="10368684"/>
          <a:ext cx="2953279" cy="85349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  </a:t>
          </a:r>
          <a:r>
            <a:rPr lang="es-MX" sz="1100" b="1" smtClean="0">
              <a:latin typeface="+mn-lt"/>
              <a:ea typeface="+mn-ea"/>
              <a:cs typeface="+mn-cs"/>
            </a:rPr>
            <a:t>L.C. MÓNICA PATRICIA CHONG MERCADO</a:t>
          </a:r>
        </a:p>
        <a:p>
          <a:pPr algn="ctr" rtl="1">
            <a:defRPr sz="1000"/>
          </a:pPr>
          <a:r>
            <a:rPr lang="es-MX" sz="1100" b="1" i="0" strike="noStrike">
              <a:solidFill>
                <a:srgbClr val="000000"/>
              </a:solidFill>
              <a:latin typeface="+mn-lt"/>
              <a:ea typeface="+mn-ea"/>
              <a:cs typeface="Arial"/>
            </a:rPr>
            <a:t>GERENTE</a:t>
          </a:r>
          <a:r>
            <a:rPr lang="es-MX" sz="1100" b="1" i="0" strike="noStrike" baseline="0">
              <a:solidFill>
                <a:srgbClr val="000000"/>
              </a:solidFill>
              <a:latin typeface="+mn-lt"/>
              <a:ea typeface="+mn-ea"/>
              <a:cs typeface="Arial"/>
            </a:rPr>
            <a:t> FINANCIERO</a:t>
          </a:r>
          <a:endParaRPr lang="es-MX" sz="1100" b="1" i="0" strike="noStrike">
            <a:solidFill>
              <a:srgbClr val="000000"/>
            </a:solidFill>
            <a:latin typeface="+mn-lt"/>
            <a:cs typeface="Arial"/>
          </a:endParaRPr>
        </a:p>
      </xdr:txBody>
    </xdr:sp>
    <xdr:clientData/>
  </xdr:twoCellAnchor>
  <xdr:twoCellAnchor>
    <xdr:from>
      <xdr:col>6</xdr:col>
      <xdr:colOff>1171575</xdr:colOff>
      <xdr:row>50</xdr:row>
      <xdr:rowOff>47626</xdr:rowOff>
    </xdr:from>
    <xdr:to>
      <xdr:col>8</xdr:col>
      <xdr:colOff>876300</xdr:colOff>
      <xdr:row>50</xdr:row>
      <xdr:rowOff>57150</xdr:rowOff>
    </xdr:to>
    <xdr:cxnSp macro="">
      <xdr:nvCxnSpPr>
        <xdr:cNvPr id="7" name="8 Conector recto"/>
        <xdr:cNvCxnSpPr/>
      </xdr:nvCxnSpPr>
      <xdr:spPr>
        <a:xfrm flipV="1">
          <a:off x="9124950" y="10525126"/>
          <a:ext cx="2286000" cy="95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504825</xdr:colOff>
      <xdr:row>3</xdr:row>
      <xdr:rowOff>38100</xdr:rowOff>
    </xdr:from>
    <xdr:to>
      <xdr:col>3</xdr:col>
      <xdr:colOff>1247775</xdr:colOff>
      <xdr:row>6</xdr:row>
      <xdr:rowOff>85725</xdr:rowOff>
    </xdr:to>
    <xdr:pic>
      <xdr:nvPicPr>
        <xdr:cNvPr id="8" name="1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581025"/>
          <a:ext cx="1504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676275</xdr:colOff>
      <xdr:row>3</xdr:row>
      <xdr:rowOff>104775</xdr:rowOff>
    </xdr:from>
    <xdr:to>
      <xdr:col>8</xdr:col>
      <xdr:colOff>990600</xdr:colOff>
      <xdr:row>6</xdr:row>
      <xdr:rowOff>57150</xdr:rowOff>
    </xdr:to>
    <xdr:pic>
      <xdr:nvPicPr>
        <xdr:cNvPr id="9" name="9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29825" y="647700"/>
          <a:ext cx="14954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0</xdr:col>
      <xdr:colOff>2633663</xdr:colOff>
      <xdr:row>85</xdr:row>
      <xdr:rowOff>157164</xdr:rowOff>
    </xdr:to>
    <xdr:sp macro="" textlink="">
      <xdr:nvSpPr>
        <xdr:cNvPr id="2" name="Text Box 3"/>
        <xdr:cNvSpPr txBox="1">
          <a:spLocks noChangeArrowheads="1"/>
        </xdr:cNvSpPr>
      </xdr:nvSpPr>
      <xdr:spPr bwMode="auto">
        <a:xfrm>
          <a:off x="0" y="11458575"/>
          <a:ext cx="2633663" cy="681039"/>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2257424</xdr:colOff>
      <xdr:row>82</xdr:row>
      <xdr:rowOff>0</xdr:rowOff>
    </xdr:from>
    <xdr:to>
      <xdr:col>1</xdr:col>
      <xdr:colOff>587301</xdr:colOff>
      <xdr:row>86</xdr:row>
      <xdr:rowOff>119062</xdr:rowOff>
    </xdr:to>
    <xdr:sp macro="" textlink="">
      <xdr:nvSpPr>
        <xdr:cNvPr id="3" name="Text Box 3"/>
        <xdr:cNvSpPr txBox="1">
          <a:spLocks noChangeArrowheads="1"/>
        </xdr:cNvSpPr>
      </xdr:nvSpPr>
      <xdr:spPr bwMode="auto">
        <a:xfrm>
          <a:off x="2257424" y="11458575"/>
          <a:ext cx="2263702" cy="804862"/>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28575</xdr:colOff>
      <xdr:row>82</xdr:row>
      <xdr:rowOff>0</xdr:rowOff>
    </xdr:from>
    <xdr:to>
      <xdr:col>0</xdr:col>
      <xdr:colOff>2676525</xdr:colOff>
      <xdr:row>85</xdr:row>
      <xdr:rowOff>157163</xdr:rowOff>
    </xdr:to>
    <xdr:sp macro="" textlink="">
      <xdr:nvSpPr>
        <xdr:cNvPr id="4" name="Text Box 3"/>
        <xdr:cNvSpPr txBox="1">
          <a:spLocks noChangeArrowheads="1"/>
        </xdr:cNvSpPr>
      </xdr:nvSpPr>
      <xdr:spPr bwMode="auto">
        <a:xfrm flipV="1">
          <a:off x="28575" y="11458575"/>
          <a:ext cx="2647950" cy="681038"/>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ctr" rtl="1">
            <a:defRPr sz="1000"/>
          </a:pPr>
          <a:r>
            <a:rPr lang="es-MX" sz="1100" b="1" i="0" strike="noStrike">
              <a:solidFill>
                <a:srgbClr val="000000"/>
              </a:solidFill>
              <a:latin typeface="Calibri"/>
            </a:rPr>
            <a:t>ING. HUMBERTO CALDERÓN ZUÑIGA</a:t>
          </a:r>
          <a:r>
            <a:rPr lang="es-MX" sz="1100" b="1" i="0" strike="noStrike" baseline="0">
              <a:solidFill>
                <a:srgbClr val="000000"/>
              </a:solidFill>
              <a:latin typeface="Calibri"/>
            </a:rPr>
            <a:t> </a:t>
          </a:r>
          <a:r>
            <a:rPr lang="es-MX" sz="1100" b="1" i="0" strike="noStrike">
              <a:solidFill>
                <a:srgbClr val="000000"/>
              </a:solidFill>
              <a:latin typeface="Calibri"/>
            </a:rPr>
            <a:t>           GERENTE GENERAL</a:t>
          </a: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0</xdr:colOff>
      <xdr:row>90</xdr:row>
      <xdr:rowOff>0</xdr:rowOff>
    </xdr:from>
    <xdr:to>
      <xdr:col>0</xdr:col>
      <xdr:colOff>2681288</xdr:colOff>
      <xdr:row>94</xdr:row>
      <xdr:rowOff>28575</xdr:rowOff>
    </xdr:to>
    <xdr:sp macro="" textlink="">
      <xdr:nvSpPr>
        <xdr:cNvPr id="5" name="Text Box 3"/>
        <xdr:cNvSpPr txBox="1">
          <a:spLocks noChangeArrowheads="1"/>
        </xdr:cNvSpPr>
      </xdr:nvSpPr>
      <xdr:spPr bwMode="auto">
        <a:xfrm>
          <a:off x="0" y="12792075"/>
          <a:ext cx="2681288" cy="67627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1571626</xdr:colOff>
      <xdr:row>90</xdr:row>
      <xdr:rowOff>0</xdr:rowOff>
    </xdr:from>
    <xdr:to>
      <xdr:col>0</xdr:col>
      <xdr:colOff>3629026</xdr:colOff>
      <xdr:row>94</xdr:row>
      <xdr:rowOff>28575</xdr:rowOff>
    </xdr:to>
    <xdr:sp macro="" textlink="">
      <xdr:nvSpPr>
        <xdr:cNvPr id="6" name="Text Box 3"/>
        <xdr:cNvSpPr txBox="1">
          <a:spLocks noChangeArrowheads="1"/>
        </xdr:cNvSpPr>
      </xdr:nvSpPr>
      <xdr:spPr bwMode="auto">
        <a:xfrm>
          <a:off x="1571626" y="12792075"/>
          <a:ext cx="2057400" cy="67627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a:p>
          <a:pPr algn="l" rtl="1">
            <a:defRPr sz="1000"/>
          </a:pPr>
          <a:endParaRPr lang="es-MX" sz="1100" b="1" i="0" strike="noStrike">
            <a:solidFill>
              <a:srgbClr val="000000"/>
            </a:solidFill>
            <a:latin typeface="Calibri"/>
          </a:endParaRPr>
        </a:p>
      </xdr:txBody>
    </xdr:sp>
    <xdr:clientData/>
  </xdr:twoCellAnchor>
  <xdr:twoCellAnchor editAs="oneCell">
    <xdr:from>
      <xdr:col>3</xdr:col>
      <xdr:colOff>504826</xdr:colOff>
      <xdr:row>90</xdr:row>
      <xdr:rowOff>0</xdr:rowOff>
    </xdr:from>
    <xdr:to>
      <xdr:col>7</xdr:col>
      <xdr:colOff>621508</xdr:colOff>
      <xdr:row>94</xdr:row>
      <xdr:rowOff>0</xdr:rowOff>
    </xdr:to>
    <xdr:sp macro="" textlink="">
      <xdr:nvSpPr>
        <xdr:cNvPr id="7" name="Text Box 3"/>
        <xdr:cNvSpPr txBox="1">
          <a:spLocks noChangeArrowheads="1"/>
        </xdr:cNvSpPr>
      </xdr:nvSpPr>
      <xdr:spPr bwMode="auto">
        <a:xfrm>
          <a:off x="6486526" y="12792075"/>
          <a:ext cx="2907507" cy="6477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0</xdr:colOff>
      <xdr:row>90</xdr:row>
      <xdr:rowOff>0</xdr:rowOff>
    </xdr:from>
    <xdr:to>
      <xdr:col>0</xdr:col>
      <xdr:colOff>2681288</xdr:colOff>
      <xdr:row>94</xdr:row>
      <xdr:rowOff>28575</xdr:rowOff>
    </xdr:to>
    <xdr:sp macro="" textlink="">
      <xdr:nvSpPr>
        <xdr:cNvPr id="8" name="Text Box 3"/>
        <xdr:cNvSpPr txBox="1">
          <a:spLocks noChangeArrowheads="1"/>
        </xdr:cNvSpPr>
      </xdr:nvSpPr>
      <xdr:spPr bwMode="auto">
        <a:xfrm>
          <a:off x="0" y="12792075"/>
          <a:ext cx="2681288" cy="67627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3</xdr:col>
      <xdr:colOff>504826</xdr:colOff>
      <xdr:row>90</xdr:row>
      <xdr:rowOff>0</xdr:rowOff>
    </xdr:from>
    <xdr:to>
      <xdr:col>7</xdr:col>
      <xdr:colOff>621508</xdr:colOff>
      <xdr:row>94</xdr:row>
      <xdr:rowOff>0</xdr:rowOff>
    </xdr:to>
    <xdr:sp macro="" textlink="">
      <xdr:nvSpPr>
        <xdr:cNvPr id="9" name="Text Box 3"/>
        <xdr:cNvSpPr txBox="1">
          <a:spLocks noChangeArrowheads="1"/>
        </xdr:cNvSpPr>
      </xdr:nvSpPr>
      <xdr:spPr bwMode="auto">
        <a:xfrm>
          <a:off x="6486526" y="12792075"/>
          <a:ext cx="2907507" cy="6477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1600201</xdr:colOff>
      <xdr:row>90</xdr:row>
      <xdr:rowOff>0</xdr:rowOff>
    </xdr:from>
    <xdr:to>
      <xdr:col>0</xdr:col>
      <xdr:colOff>3855893</xdr:colOff>
      <xdr:row>99</xdr:row>
      <xdr:rowOff>95250</xdr:rowOff>
    </xdr:to>
    <xdr:sp macro="" textlink="">
      <xdr:nvSpPr>
        <xdr:cNvPr id="10" name="Text Box 3"/>
        <xdr:cNvSpPr txBox="1">
          <a:spLocks noChangeArrowheads="1"/>
        </xdr:cNvSpPr>
      </xdr:nvSpPr>
      <xdr:spPr bwMode="auto">
        <a:xfrm>
          <a:off x="1600201" y="12792075"/>
          <a:ext cx="2255692" cy="155257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0</xdr:colOff>
      <xdr:row>90</xdr:row>
      <xdr:rowOff>0</xdr:rowOff>
    </xdr:from>
    <xdr:to>
      <xdr:col>0</xdr:col>
      <xdr:colOff>2681288</xdr:colOff>
      <xdr:row>94</xdr:row>
      <xdr:rowOff>28575</xdr:rowOff>
    </xdr:to>
    <xdr:sp macro="" textlink="">
      <xdr:nvSpPr>
        <xdr:cNvPr id="11" name="Text Box 3"/>
        <xdr:cNvSpPr txBox="1">
          <a:spLocks noChangeArrowheads="1"/>
        </xdr:cNvSpPr>
      </xdr:nvSpPr>
      <xdr:spPr bwMode="auto">
        <a:xfrm>
          <a:off x="0" y="12792075"/>
          <a:ext cx="2681288" cy="67627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3</xdr:col>
      <xdr:colOff>504826</xdr:colOff>
      <xdr:row>90</xdr:row>
      <xdr:rowOff>0</xdr:rowOff>
    </xdr:from>
    <xdr:to>
      <xdr:col>7</xdr:col>
      <xdr:colOff>621508</xdr:colOff>
      <xdr:row>94</xdr:row>
      <xdr:rowOff>0</xdr:rowOff>
    </xdr:to>
    <xdr:sp macro="" textlink="">
      <xdr:nvSpPr>
        <xdr:cNvPr id="12" name="Text Box 3"/>
        <xdr:cNvSpPr txBox="1">
          <a:spLocks noChangeArrowheads="1"/>
        </xdr:cNvSpPr>
      </xdr:nvSpPr>
      <xdr:spPr bwMode="auto">
        <a:xfrm>
          <a:off x="6486526" y="12792075"/>
          <a:ext cx="2907507" cy="6477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1638301</xdr:colOff>
      <xdr:row>90</xdr:row>
      <xdr:rowOff>0</xdr:rowOff>
    </xdr:from>
    <xdr:to>
      <xdr:col>0</xdr:col>
      <xdr:colOff>3676650</xdr:colOff>
      <xdr:row>110</xdr:row>
      <xdr:rowOff>19051</xdr:rowOff>
    </xdr:to>
    <xdr:sp macro="" textlink="">
      <xdr:nvSpPr>
        <xdr:cNvPr id="13" name="Text Box 3"/>
        <xdr:cNvSpPr txBox="1">
          <a:spLocks noChangeArrowheads="1"/>
        </xdr:cNvSpPr>
      </xdr:nvSpPr>
      <xdr:spPr bwMode="auto">
        <a:xfrm>
          <a:off x="1638301" y="12792075"/>
          <a:ext cx="2038349" cy="3257551"/>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0</xdr:colOff>
      <xdr:row>80</xdr:row>
      <xdr:rowOff>0</xdr:rowOff>
    </xdr:from>
    <xdr:to>
      <xdr:col>0</xdr:col>
      <xdr:colOff>2671762</xdr:colOff>
      <xdr:row>85</xdr:row>
      <xdr:rowOff>119061</xdr:rowOff>
    </xdr:to>
    <xdr:sp macro="" textlink="">
      <xdr:nvSpPr>
        <xdr:cNvPr id="14" name="Text Box 3"/>
        <xdr:cNvSpPr txBox="1">
          <a:spLocks noChangeArrowheads="1"/>
        </xdr:cNvSpPr>
      </xdr:nvSpPr>
      <xdr:spPr bwMode="auto">
        <a:xfrm>
          <a:off x="0" y="11220450"/>
          <a:ext cx="2671762" cy="881061"/>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oneCellAnchor>
    <xdr:from>
      <xdr:col>0</xdr:col>
      <xdr:colOff>0</xdr:colOff>
      <xdr:row>90</xdr:row>
      <xdr:rowOff>0</xdr:rowOff>
    </xdr:from>
    <xdr:ext cx="3057525" cy="1162050"/>
    <xdr:sp macro="" textlink="">
      <xdr:nvSpPr>
        <xdr:cNvPr id="15" name="15 CuadroTexto"/>
        <xdr:cNvSpPr txBox="1"/>
      </xdr:nvSpPr>
      <xdr:spPr>
        <a:xfrm>
          <a:off x="0" y="12792075"/>
          <a:ext cx="3057525" cy="11620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es-MX" sz="800" b="1"/>
            <a:t>                                               </a:t>
          </a:r>
          <a:endParaRPr lang="es-MX" sz="800"/>
        </a:p>
      </xdr:txBody>
    </xdr:sp>
    <xdr:clientData/>
  </xdr:oneCellAnchor>
  <xdr:oneCellAnchor>
    <xdr:from>
      <xdr:col>0</xdr:col>
      <xdr:colOff>2905125</xdr:colOff>
      <xdr:row>90</xdr:row>
      <xdr:rowOff>0</xdr:rowOff>
    </xdr:from>
    <xdr:ext cx="3343274" cy="809625"/>
    <xdr:sp macro="" textlink="">
      <xdr:nvSpPr>
        <xdr:cNvPr id="16" name="16 CuadroTexto"/>
        <xdr:cNvSpPr txBox="1"/>
      </xdr:nvSpPr>
      <xdr:spPr>
        <a:xfrm>
          <a:off x="2905125" y="12792075"/>
          <a:ext cx="3343274" cy="8096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es-MX" sz="800" b="1"/>
            <a:t>                                          </a:t>
          </a:r>
          <a:endParaRPr lang="es-MX" sz="800"/>
        </a:p>
      </xdr:txBody>
    </xdr:sp>
    <xdr:clientData/>
  </xdr:oneCellAnchor>
  <xdr:twoCellAnchor>
    <xdr:from>
      <xdr:col>0</xdr:col>
      <xdr:colOff>296956</xdr:colOff>
      <xdr:row>82</xdr:row>
      <xdr:rowOff>156882</xdr:rowOff>
    </xdr:from>
    <xdr:to>
      <xdr:col>0</xdr:col>
      <xdr:colOff>2442882</xdr:colOff>
      <xdr:row>82</xdr:row>
      <xdr:rowOff>156883</xdr:rowOff>
    </xdr:to>
    <xdr:cxnSp macro="">
      <xdr:nvCxnSpPr>
        <xdr:cNvPr id="17" name="17 Conector recto"/>
        <xdr:cNvCxnSpPr/>
      </xdr:nvCxnSpPr>
      <xdr:spPr>
        <a:xfrm>
          <a:off x="296956" y="11615457"/>
          <a:ext cx="2145926"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3414280</xdr:colOff>
      <xdr:row>82</xdr:row>
      <xdr:rowOff>0</xdr:rowOff>
    </xdr:from>
    <xdr:to>
      <xdr:col>3</xdr:col>
      <xdr:colOff>158317</xdr:colOff>
      <xdr:row>86</xdr:row>
      <xdr:rowOff>0</xdr:rowOff>
    </xdr:to>
    <xdr:sp macro="" textlink="">
      <xdr:nvSpPr>
        <xdr:cNvPr id="18" name="Text Box 5"/>
        <xdr:cNvSpPr txBox="1">
          <a:spLocks noChangeArrowheads="1"/>
        </xdr:cNvSpPr>
      </xdr:nvSpPr>
      <xdr:spPr bwMode="auto">
        <a:xfrm>
          <a:off x="3414280" y="11458575"/>
          <a:ext cx="2820987" cy="6858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  </a:t>
          </a:r>
          <a:r>
            <a:rPr lang="es-MX" sz="1100" b="1" smtClean="0">
              <a:latin typeface="+mn-lt"/>
              <a:ea typeface="+mn-ea"/>
              <a:cs typeface="+mn-cs"/>
            </a:rPr>
            <a:t>L.C. MONICA PATRICIA CHONG MERCADO</a:t>
          </a:r>
          <a:endParaRPr lang="es-MX" sz="1100" b="1" i="0" strike="noStrike">
            <a:solidFill>
              <a:srgbClr val="000000"/>
            </a:solidFill>
            <a:latin typeface="+mn-lt"/>
            <a:cs typeface="Arial"/>
          </a:endParaRPr>
        </a:p>
        <a:p>
          <a:pPr algn="ctr" rtl="1">
            <a:defRPr sz="1000"/>
          </a:pPr>
          <a:r>
            <a:rPr lang="es-MX" sz="1100" b="1" i="0" strike="noStrike">
              <a:solidFill>
                <a:srgbClr val="000000"/>
              </a:solidFill>
              <a:latin typeface="+mn-lt"/>
              <a:ea typeface="+mn-ea"/>
              <a:cs typeface="Arial"/>
            </a:rPr>
            <a:t>GERENTE  FINANCIERO</a:t>
          </a:r>
          <a:endParaRPr lang="es-MX" sz="1100" b="1" i="0" strike="noStrike">
            <a:solidFill>
              <a:srgbClr val="000000"/>
            </a:solidFill>
            <a:latin typeface="+mn-lt"/>
            <a:cs typeface="Arial"/>
          </a:endParaRPr>
        </a:p>
      </xdr:txBody>
    </xdr:sp>
    <xdr:clientData/>
  </xdr:twoCellAnchor>
  <xdr:twoCellAnchor>
    <xdr:from>
      <xdr:col>1</xdr:col>
      <xdr:colOff>67235</xdr:colOff>
      <xdr:row>83</xdr:row>
      <xdr:rowOff>5604</xdr:rowOff>
    </xdr:from>
    <xdr:to>
      <xdr:col>2</xdr:col>
      <xdr:colOff>692727</xdr:colOff>
      <xdr:row>83</xdr:row>
      <xdr:rowOff>5773</xdr:rowOff>
    </xdr:to>
    <xdr:cxnSp macro="">
      <xdr:nvCxnSpPr>
        <xdr:cNvPr id="19" name="23 Conector recto"/>
        <xdr:cNvCxnSpPr/>
      </xdr:nvCxnSpPr>
      <xdr:spPr>
        <a:xfrm>
          <a:off x="4001060" y="11626104"/>
          <a:ext cx="1768492" cy="1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0</xdr:colOff>
      <xdr:row>1</xdr:row>
      <xdr:rowOff>104775</xdr:rowOff>
    </xdr:from>
    <xdr:to>
      <xdr:col>0</xdr:col>
      <xdr:colOff>1343025</xdr:colOff>
      <xdr:row>5</xdr:row>
      <xdr:rowOff>57150</xdr:rowOff>
    </xdr:to>
    <xdr:pic>
      <xdr:nvPicPr>
        <xdr:cNvPr id="20"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
          <a:ext cx="13430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1009650</xdr:colOff>
      <xdr:row>2</xdr:row>
      <xdr:rowOff>47625</xdr:rowOff>
    </xdr:from>
    <xdr:to>
      <xdr:col>3</xdr:col>
      <xdr:colOff>123825</xdr:colOff>
      <xdr:row>5</xdr:row>
      <xdr:rowOff>57150</xdr:rowOff>
    </xdr:to>
    <xdr:pic>
      <xdr:nvPicPr>
        <xdr:cNvPr id="21" name="9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43475" y="371475"/>
          <a:ext cx="1257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1962150</xdr:colOff>
      <xdr:row>2</xdr:row>
      <xdr:rowOff>0</xdr:rowOff>
    </xdr:from>
    <xdr:to>
      <xdr:col>0</xdr:col>
      <xdr:colOff>1962150</xdr:colOff>
      <xdr:row>9</xdr:row>
      <xdr:rowOff>171450</xdr:rowOff>
    </xdr:to>
    <xdr:sp macro="" textlink="">
      <xdr:nvSpPr>
        <xdr:cNvPr id="2" name="Text Box 5"/>
        <xdr:cNvSpPr txBox="1">
          <a:spLocks noChangeArrowheads="1"/>
        </xdr:cNvSpPr>
      </xdr:nvSpPr>
      <xdr:spPr bwMode="auto">
        <a:xfrm>
          <a:off x="1962150" y="323850"/>
          <a:ext cx="0" cy="1285875"/>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endParaRPr lang="es-MX" sz="900" b="1" i="0" strike="noStrike">
            <a:solidFill>
              <a:srgbClr val="000000"/>
            </a:solidFill>
            <a:latin typeface="Arial" pitchFamily="34" charset="0"/>
            <a:cs typeface="Arial" pitchFamily="34" charset="0"/>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4"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5"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6"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7"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8"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9"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0"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1704975</xdr:colOff>
      <xdr:row>2</xdr:row>
      <xdr:rowOff>0</xdr:rowOff>
    </xdr:from>
    <xdr:to>
      <xdr:col>0</xdr:col>
      <xdr:colOff>1704975</xdr:colOff>
      <xdr:row>11</xdr:row>
      <xdr:rowOff>142876</xdr:rowOff>
    </xdr:to>
    <xdr:sp macro="" textlink="">
      <xdr:nvSpPr>
        <xdr:cNvPr id="11" name="Text Box 5"/>
        <xdr:cNvSpPr txBox="1">
          <a:spLocks noChangeArrowheads="1"/>
        </xdr:cNvSpPr>
      </xdr:nvSpPr>
      <xdr:spPr bwMode="auto">
        <a:xfrm>
          <a:off x="1704975" y="323850"/>
          <a:ext cx="0" cy="1638301"/>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2"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3"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4"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5"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6"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7"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8"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19"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1704975</xdr:colOff>
      <xdr:row>2</xdr:row>
      <xdr:rowOff>0</xdr:rowOff>
    </xdr:from>
    <xdr:to>
      <xdr:col>0</xdr:col>
      <xdr:colOff>1704975</xdr:colOff>
      <xdr:row>11</xdr:row>
      <xdr:rowOff>142876</xdr:rowOff>
    </xdr:to>
    <xdr:sp macro="" textlink="">
      <xdr:nvSpPr>
        <xdr:cNvPr id="20" name="Text Box 5"/>
        <xdr:cNvSpPr txBox="1">
          <a:spLocks noChangeArrowheads="1"/>
        </xdr:cNvSpPr>
      </xdr:nvSpPr>
      <xdr:spPr bwMode="auto">
        <a:xfrm>
          <a:off x="1704975" y="323850"/>
          <a:ext cx="0" cy="1638301"/>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1"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2"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3"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4"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5"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6"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7"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28"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1704975</xdr:colOff>
      <xdr:row>2</xdr:row>
      <xdr:rowOff>0</xdr:rowOff>
    </xdr:from>
    <xdr:to>
      <xdr:col>0</xdr:col>
      <xdr:colOff>1704975</xdr:colOff>
      <xdr:row>11</xdr:row>
      <xdr:rowOff>142876</xdr:rowOff>
    </xdr:to>
    <xdr:sp macro="" textlink="">
      <xdr:nvSpPr>
        <xdr:cNvPr id="29" name="Text Box 5"/>
        <xdr:cNvSpPr txBox="1">
          <a:spLocks noChangeArrowheads="1"/>
        </xdr:cNvSpPr>
      </xdr:nvSpPr>
      <xdr:spPr bwMode="auto">
        <a:xfrm>
          <a:off x="1704975" y="323850"/>
          <a:ext cx="0" cy="1638301"/>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0"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1"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2"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3"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4"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5"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6"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r>
            <a:rPr lang="es-MX" sz="1100" b="1" i="0" strike="noStrike">
              <a:solidFill>
                <a:srgbClr val="000000"/>
              </a:solidFill>
              <a:latin typeface="Calibri"/>
            </a:rPr>
            <a:t>C.P. CECILIA L. ANDAVERDE GIL</a:t>
          </a:r>
        </a:p>
        <a:p>
          <a:pPr algn="l" rtl="1">
            <a:defRPr sz="1000"/>
          </a:pPr>
          <a:r>
            <a:rPr lang="es-MX" sz="1100" b="1" i="0" strike="noStrike">
              <a:solidFill>
                <a:srgbClr val="000000"/>
              </a:solidFill>
              <a:latin typeface="Calibri"/>
            </a:rPr>
            <a:t>           GERENTE FINANCIERO</a:t>
          </a:r>
        </a:p>
      </xdr:txBody>
    </xdr:sp>
    <xdr:clientData/>
  </xdr:twoCellAnchor>
  <xdr:twoCellAnchor editAs="oneCell">
    <xdr:from>
      <xdr:col>0</xdr:col>
      <xdr:colOff>1714500</xdr:colOff>
      <xdr:row>2</xdr:row>
      <xdr:rowOff>0</xdr:rowOff>
    </xdr:from>
    <xdr:to>
      <xdr:col>0</xdr:col>
      <xdr:colOff>1714500</xdr:colOff>
      <xdr:row>7</xdr:row>
      <xdr:rowOff>85725</xdr:rowOff>
    </xdr:to>
    <xdr:sp macro="" textlink="">
      <xdr:nvSpPr>
        <xdr:cNvPr id="37" name="Text Box 5"/>
        <xdr:cNvSpPr txBox="1">
          <a:spLocks noChangeArrowheads="1"/>
        </xdr:cNvSpPr>
      </xdr:nvSpPr>
      <xdr:spPr bwMode="auto">
        <a:xfrm>
          <a:off x="1714500" y="323850"/>
          <a:ext cx="0" cy="87630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0" i="0" strike="noStrike">
            <a:solidFill>
              <a:srgbClr val="000000"/>
            </a:solidFill>
            <a:latin typeface="Calibri"/>
          </a:endParaRPr>
        </a:p>
        <a:p>
          <a:pPr algn="l" rtl="1">
            <a:defRPr sz="1000"/>
          </a:pPr>
          <a:r>
            <a:rPr lang="es-MX" sz="1100" b="0" i="0" strike="noStrike">
              <a:solidFill>
                <a:srgbClr val="000000"/>
              </a:solidFill>
              <a:latin typeface="Calibri"/>
            </a:rPr>
            <a:t>  </a:t>
          </a:r>
          <a:endParaRPr lang="es-MX" sz="1100" b="1" i="0" strike="noStrike">
            <a:solidFill>
              <a:srgbClr val="000000"/>
            </a:solidFill>
            <a:latin typeface="Calibri"/>
          </a:endParaRPr>
        </a:p>
      </xdr:txBody>
    </xdr:sp>
    <xdr:clientData/>
  </xdr:twoCellAnchor>
  <xdr:twoCellAnchor editAs="oneCell">
    <xdr:from>
      <xdr:col>0</xdr:col>
      <xdr:colOff>0</xdr:colOff>
      <xdr:row>52</xdr:row>
      <xdr:rowOff>7326</xdr:rowOff>
    </xdr:from>
    <xdr:to>
      <xdr:col>0</xdr:col>
      <xdr:colOff>2681654</xdr:colOff>
      <xdr:row>54</xdr:row>
      <xdr:rowOff>66675</xdr:rowOff>
    </xdr:to>
    <xdr:sp macro="" textlink="">
      <xdr:nvSpPr>
        <xdr:cNvPr id="38" name="Text Box 5"/>
        <xdr:cNvSpPr txBox="1">
          <a:spLocks noChangeArrowheads="1"/>
        </xdr:cNvSpPr>
      </xdr:nvSpPr>
      <xdr:spPr bwMode="auto">
        <a:xfrm>
          <a:off x="0" y="9208476"/>
          <a:ext cx="2681654" cy="440349"/>
        </a:xfrm>
        <a:prstGeom prst="rect">
          <a:avLst/>
        </a:prstGeom>
        <a:noFill/>
        <a:ln w="9525">
          <a:noFill/>
          <a:miter lim="800000"/>
          <a:headEnd/>
          <a:tailEnd/>
        </a:ln>
      </xdr:spPr>
      <xdr:txBody>
        <a:bodyPr vertOverflow="clip" wrap="square" lIns="27432" tIns="27432" rIns="0" bIns="0" anchor="t" upright="1"/>
        <a:lstStyle/>
        <a:p>
          <a:pPr algn="ctr" rtl="1">
            <a:defRPr sz="1000"/>
          </a:pPr>
          <a:r>
            <a:rPr lang="es-MX" sz="1100" b="1" i="0" strike="noStrike">
              <a:solidFill>
                <a:srgbClr val="000000"/>
              </a:solidFill>
              <a:latin typeface="+mn-lt"/>
              <a:cs typeface="Arial" pitchFamily="34" charset="0"/>
            </a:rPr>
            <a:t>ING. HUMBERTO CALDERÓN ZUÑIGA</a:t>
          </a:r>
        </a:p>
        <a:p>
          <a:pPr algn="ctr" rtl="1">
            <a:defRPr sz="1000"/>
          </a:pPr>
          <a:r>
            <a:rPr lang="es-MX" sz="1100" b="1" i="0" strike="noStrike">
              <a:solidFill>
                <a:srgbClr val="000000"/>
              </a:solidFill>
              <a:latin typeface="+mn-lt"/>
              <a:cs typeface="Arial" pitchFamily="34" charset="0"/>
            </a:rPr>
            <a:t>GERENTE GENERAL</a:t>
          </a:r>
        </a:p>
      </xdr:txBody>
    </xdr:sp>
    <xdr:clientData/>
  </xdr:twoCellAnchor>
  <xdr:twoCellAnchor>
    <xdr:from>
      <xdr:col>0</xdr:col>
      <xdr:colOff>3095625</xdr:colOff>
      <xdr:row>52</xdr:row>
      <xdr:rowOff>0</xdr:rowOff>
    </xdr:from>
    <xdr:to>
      <xdr:col>2</xdr:col>
      <xdr:colOff>866775</xdr:colOff>
      <xdr:row>52</xdr:row>
      <xdr:rowOff>0</xdr:rowOff>
    </xdr:to>
    <xdr:sp macro="" textlink="">
      <xdr:nvSpPr>
        <xdr:cNvPr id="39" name="Line 12"/>
        <xdr:cNvSpPr>
          <a:spLocks noChangeShapeType="1"/>
        </xdr:cNvSpPr>
      </xdr:nvSpPr>
      <xdr:spPr bwMode="auto">
        <a:xfrm flipV="1">
          <a:off x="3095625" y="9201150"/>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161925</xdr:rowOff>
    </xdr:from>
    <xdr:to>
      <xdr:col>0</xdr:col>
      <xdr:colOff>2609850</xdr:colOff>
      <xdr:row>52</xdr:row>
      <xdr:rowOff>0</xdr:rowOff>
    </xdr:to>
    <xdr:sp macro="" textlink="">
      <xdr:nvSpPr>
        <xdr:cNvPr id="40" name="Line 12"/>
        <xdr:cNvSpPr>
          <a:spLocks noChangeShapeType="1"/>
        </xdr:cNvSpPr>
      </xdr:nvSpPr>
      <xdr:spPr bwMode="auto">
        <a:xfrm flipV="1">
          <a:off x="0" y="9201150"/>
          <a:ext cx="2609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114</xdr:row>
      <xdr:rowOff>0</xdr:rowOff>
    </xdr:from>
    <xdr:to>
      <xdr:col>0</xdr:col>
      <xdr:colOff>2943225</xdr:colOff>
      <xdr:row>117</xdr:row>
      <xdr:rowOff>18317</xdr:rowOff>
    </xdr:to>
    <xdr:sp macro="" textlink="">
      <xdr:nvSpPr>
        <xdr:cNvPr id="41" name="Text Box 3"/>
        <xdr:cNvSpPr txBox="1">
          <a:spLocks noChangeArrowheads="1"/>
        </xdr:cNvSpPr>
      </xdr:nvSpPr>
      <xdr:spPr bwMode="auto">
        <a:xfrm>
          <a:off x="0" y="20993100"/>
          <a:ext cx="2943225" cy="589817"/>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a:p>
          <a:pPr algn="l" rtl="1">
            <a:defRPr sz="1000"/>
          </a:pPr>
          <a:endParaRPr lang="es-MX" sz="1100" b="1" i="0" strike="noStrike">
            <a:solidFill>
              <a:srgbClr val="000000"/>
            </a:solidFill>
            <a:latin typeface="Calibri"/>
          </a:endParaRPr>
        </a:p>
      </xdr:txBody>
    </xdr:sp>
    <xdr:clientData/>
  </xdr:twoCellAnchor>
  <xdr:twoCellAnchor editAs="oneCell">
    <xdr:from>
      <xdr:col>0</xdr:col>
      <xdr:colOff>2257424</xdr:colOff>
      <xdr:row>114</xdr:row>
      <xdr:rowOff>0</xdr:rowOff>
    </xdr:from>
    <xdr:to>
      <xdr:col>2</xdr:col>
      <xdr:colOff>731</xdr:colOff>
      <xdr:row>117</xdr:row>
      <xdr:rowOff>151666</xdr:rowOff>
    </xdr:to>
    <xdr:sp macro="" textlink="">
      <xdr:nvSpPr>
        <xdr:cNvPr id="42" name="Text Box 3"/>
        <xdr:cNvSpPr txBox="1">
          <a:spLocks noChangeArrowheads="1"/>
        </xdr:cNvSpPr>
      </xdr:nvSpPr>
      <xdr:spPr bwMode="auto">
        <a:xfrm>
          <a:off x="2257424" y="20993100"/>
          <a:ext cx="2724882" cy="723166"/>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2228849</xdr:colOff>
      <xdr:row>114</xdr:row>
      <xdr:rowOff>0</xdr:rowOff>
    </xdr:from>
    <xdr:to>
      <xdr:col>2</xdr:col>
      <xdr:colOff>731</xdr:colOff>
      <xdr:row>118</xdr:row>
      <xdr:rowOff>19048</xdr:rowOff>
    </xdr:to>
    <xdr:sp macro="" textlink="">
      <xdr:nvSpPr>
        <xdr:cNvPr id="43" name="Text Box 3"/>
        <xdr:cNvSpPr txBox="1">
          <a:spLocks noChangeArrowheads="1"/>
        </xdr:cNvSpPr>
      </xdr:nvSpPr>
      <xdr:spPr bwMode="auto">
        <a:xfrm>
          <a:off x="2228849" y="20993100"/>
          <a:ext cx="2753457" cy="781048"/>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2</xdr:col>
      <xdr:colOff>809625</xdr:colOff>
      <xdr:row>114</xdr:row>
      <xdr:rowOff>0</xdr:rowOff>
    </xdr:from>
    <xdr:to>
      <xdr:col>5</xdr:col>
      <xdr:colOff>104775</xdr:colOff>
      <xdr:row>117</xdr:row>
      <xdr:rowOff>133340</xdr:rowOff>
    </xdr:to>
    <xdr:sp macro="" textlink="">
      <xdr:nvSpPr>
        <xdr:cNvPr id="44" name="Text Box 3"/>
        <xdr:cNvSpPr txBox="1">
          <a:spLocks noChangeArrowheads="1"/>
        </xdr:cNvSpPr>
      </xdr:nvSpPr>
      <xdr:spPr bwMode="auto">
        <a:xfrm flipV="1">
          <a:off x="5791200" y="20993100"/>
          <a:ext cx="2362200" cy="704840"/>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0</xdr:col>
      <xdr:colOff>1762126</xdr:colOff>
      <xdr:row>114</xdr:row>
      <xdr:rowOff>0</xdr:rowOff>
    </xdr:from>
    <xdr:to>
      <xdr:col>1</xdr:col>
      <xdr:colOff>866776</xdr:colOff>
      <xdr:row>117</xdr:row>
      <xdr:rowOff>66676</xdr:rowOff>
    </xdr:to>
    <xdr:sp macro="" textlink="">
      <xdr:nvSpPr>
        <xdr:cNvPr id="45" name="Text Box 3"/>
        <xdr:cNvSpPr txBox="1">
          <a:spLocks noChangeArrowheads="1"/>
        </xdr:cNvSpPr>
      </xdr:nvSpPr>
      <xdr:spPr bwMode="auto">
        <a:xfrm flipV="1">
          <a:off x="1762126" y="20993100"/>
          <a:ext cx="3162300" cy="638176"/>
        </a:xfrm>
        <a:prstGeom prst="rect">
          <a:avLst/>
        </a:prstGeom>
        <a:noFill/>
        <a:ln w="9525">
          <a:noFill/>
          <a:miter lim="800000"/>
          <a:headEnd/>
          <a:tailEnd/>
        </a:ln>
      </xdr:spPr>
      <xdr:txBody>
        <a:bodyPr vertOverflow="clip" wrap="square" lIns="27432" tIns="27432" rIns="0" bIns="0" anchor="t" upright="1"/>
        <a:lstStyle/>
        <a:p>
          <a:pPr algn="l" rtl="1">
            <a:defRPr sz="1000"/>
          </a:pPr>
          <a:endParaRPr lang="es-MX" sz="1100" b="1" i="0" strike="noStrike">
            <a:solidFill>
              <a:srgbClr val="000000"/>
            </a:solidFill>
            <a:latin typeface="Calibri"/>
          </a:endParaRPr>
        </a:p>
        <a:p>
          <a:pPr algn="l" rtl="1">
            <a:defRPr sz="1000"/>
          </a:pPr>
          <a:r>
            <a:rPr lang="es-MX" sz="1100" b="1" i="0" strike="noStrike">
              <a:solidFill>
                <a:srgbClr val="000000"/>
              </a:solidFill>
              <a:latin typeface="Calibri"/>
            </a:rPr>
            <a:t>               </a:t>
          </a:r>
        </a:p>
      </xdr:txBody>
    </xdr:sp>
    <xdr:clientData/>
  </xdr:twoCellAnchor>
  <xdr:twoCellAnchor editAs="oneCell">
    <xdr:from>
      <xdr:col>4</xdr:col>
      <xdr:colOff>0</xdr:colOff>
      <xdr:row>60</xdr:row>
      <xdr:rowOff>142875</xdr:rowOff>
    </xdr:from>
    <xdr:to>
      <xdr:col>5</xdr:col>
      <xdr:colOff>533400</xdr:colOff>
      <xdr:row>60</xdr:row>
      <xdr:rowOff>142875</xdr:rowOff>
    </xdr:to>
    <xdr:pic>
      <xdr:nvPicPr>
        <xdr:cNvPr id="46" name="33 Imagen" descr="Logotipo Comapa Victoria Nuevo Normal.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11401425"/>
          <a:ext cx="1781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3295650</xdr:colOff>
      <xdr:row>52</xdr:row>
      <xdr:rowOff>9522</xdr:rowOff>
    </xdr:from>
    <xdr:to>
      <xdr:col>2</xdr:col>
      <xdr:colOff>904875</xdr:colOff>
      <xdr:row>55</xdr:row>
      <xdr:rowOff>76200</xdr:rowOff>
    </xdr:to>
    <xdr:sp macro="" textlink="">
      <xdr:nvSpPr>
        <xdr:cNvPr id="47" name="Text Box 3"/>
        <xdr:cNvSpPr txBox="1">
          <a:spLocks noChangeArrowheads="1"/>
        </xdr:cNvSpPr>
      </xdr:nvSpPr>
      <xdr:spPr bwMode="auto">
        <a:xfrm flipV="1">
          <a:off x="3295650" y="9210672"/>
          <a:ext cx="2590800" cy="638178"/>
        </a:xfrm>
        <a:prstGeom prst="rect">
          <a:avLst/>
        </a:prstGeom>
        <a:noFill/>
        <a:ln w="9525">
          <a:noFill/>
          <a:miter lim="800000"/>
          <a:headEnd/>
          <a:tailEnd/>
        </a:ln>
      </xdr:spPr>
      <xdr:txBody>
        <a:bodyPr vertOverflow="clip" wrap="square" lIns="27432" tIns="27432" rIns="0" bIns="0" anchor="t" upright="1"/>
        <a:lstStyle/>
        <a:p>
          <a:pPr algn="ctr" rtl="1"/>
          <a:r>
            <a:rPr lang="es-MX" sz="1100" b="1" smtClean="0">
              <a:latin typeface="+mn-lt"/>
              <a:ea typeface="+mn-ea"/>
              <a:cs typeface="+mn-cs"/>
            </a:rPr>
            <a:t>L.C. MONICA PATRICIA CHONG MERCADO</a:t>
          </a:r>
        </a:p>
        <a:p>
          <a:pPr algn="ctr" rtl="1"/>
          <a:r>
            <a:rPr lang="es-MX" sz="1100" b="1" i="0" baseline="0">
              <a:effectLst/>
              <a:latin typeface="+mn-lt"/>
              <a:ea typeface="+mn-ea"/>
              <a:cs typeface="+mn-cs"/>
            </a:rPr>
            <a:t>GERENTE FINANCIERO</a:t>
          </a:r>
          <a:endParaRPr lang="es-MX" sz="900">
            <a:effectLst/>
          </a:endParaRPr>
        </a:p>
      </xdr:txBody>
    </xdr:sp>
    <xdr:clientData/>
  </xdr:twoCellAnchor>
  <xdr:twoCellAnchor editAs="oneCell">
    <xdr:from>
      <xdr:col>0</xdr:col>
      <xdr:colOff>0</xdr:colOff>
      <xdr:row>5</xdr:row>
      <xdr:rowOff>123825</xdr:rowOff>
    </xdr:from>
    <xdr:to>
      <xdr:col>0</xdr:col>
      <xdr:colOff>1247775</xdr:colOff>
      <xdr:row>9</xdr:row>
      <xdr:rowOff>0</xdr:rowOff>
    </xdr:to>
    <xdr:pic>
      <xdr:nvPicPr>
        <xdr:cNvPr id="48" name="1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1247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581025</xdr:colOff>
      <xdr:row>5</xdr:row>
      <xdr:rowOff>133350</xdr:rowOff>
    </xdr:from>
    <xdr:to>
      <xdr:col>2</xdr:col>
      <xdr:colOff>885825</xdr:colOff>
      <xdr:row>8</xdr:row>
      <xdr:rowOff>95250</xdr:rowOff>
    </xdr:to>
    <xdr:pic>
      <xdr:nvPicPr>
        <xdr:cNvPr id="49" name="9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38675" y="838200"/>
          <a:ext cx="1228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95</xdr:row>
      <xdr:rowOff>7326</xdr:rowOff>
    </xdr:from>
    <xdr:ext cx="2681654" cy="440349"/>
    <xdr:sp macro="" textlink="">
      <xdr:nvSpPr>
        <xdr:cNvPr id="50" name="Text Box 5"/>
        <xdr:cNvSpPr txBox="1">
          <a:spLocks noChangeArrowheads="1"/>
        </xdr:cNvSpPr>
      </xdr:nvSpPr>
      <xdr:spPr bwMode="auto">
        <a:xfrm>
          <a:off x="0" y="17457126"/>
          <a:ext cx="2681654" cy="440349"/>
        </a:xfrm>
        <a:prstGeom prst="rect">
          <a:avLst/>
        </a:prstGeom>
        <a:noFill/>
        <a:ln w="9525">
          <a:noFill/>
          <a:miter lim="800000"/>
          <a:headEnd/>
          <a:tailEnd/>
        </a:ln>
      </xdr:spPr>
      <xdr:txBody>
        <a:bodyPr vertOverflow="clip" wrap="square" lIns="27432" tIns="27432" rIns="0" bIns="0" anchor="t" upright="1"/>
        <a:lstStyle/>
        <a:p>
          <a:pPr algn="ctr" rtl="1">
            <a:defRPr sz="1000"/>
          </a:pPr>
          <a:r>
            <a:rPr lang="es-MX" sz="1100" b="1" i="0" strike="noStrike">
              <a:solidFill>
                <a:srgbClr val="000000"/>
              </a:solidFill>
              <a:latin typeface="+mn-lt"/>
              <a:cs typeface="Arial" pitchFamily="34" charset="0"/>
            </a:rPr>
            <a:t>ING. HUMBERTO CALDERÓN ZUÑIGA</a:t>
          </a:r>
        </a:p>
        <a:p>
          <a:pPr algn="ctr" rtl="1">
            <a:defRPr sz="1000"/>
          </a:pPr>
          <a:r>
            <a:rPr lang="es-MX" sz="1100" b="1" i="0" strike="noStrike">
              <a:solidFill>
                <a:srgbClr val="000000"/>
              </a:solidFill>
              <a:latin typeface="+mn-lt"/>
              <a:cs typeface="Arial" pitchFamily="34" charset="0"/>
            </a:rPr>
            <a:t>GERENTE GENERAL</a:t>
          </a:r>
        </a:p>
      </xdr:txBody>
    </xdr:sp>
    <xdr:clientData/>
  </xdr:oneCellAnchor>
  <xdr:twoCellAnchor>
    <xdr:from>
      <xdr:col>0</xdr:col>
      <xdr:colOff>3095625</xdr:colOff>
      <xdr:row>95</xdr:row>
      <xdr:rowOff>0</xdr:rowOff>
    </xdr:from>
    <xdr:to>
      <xdr:col>2</xdr:col>
      <xdr:colOff>866775</xdr:colOff>
      <xdr:row>95</xdr:row>
      <xdr:rowOff>0</xdr:rowOff>
    </xdr:to>
    <xdr:sp macro="" textlink="">
      <xdr:nvSpPr>
        <xdr:cNvPr id="51" name="Line 12"/>
        <xdr:cNvSpPr>
          <a:spLocks noChangeShapeType="1"/>
        </xdr:cNvSpPr>
      </xdr:nvSpPr>
      <xdr:spPr bwMode="auto">
        <a:xfrm flipV="1">
          <a:off x="3095625" y="17449800"/>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94</xdr:row>
      <xdr:rowOff>161925</xdr:rowOff>
    </xdr:from>
    <xdr:to>
      <xdr:col>0</xdr:col>
      <xdr:colOff>2609850</xdr:colOff>
      <xdr:row>95</xdr:row>
      <xdr:rowOff>0</xdr:rowOff>
    </xdr:to>
    <xdr:sp macro="" textlink="">
      <xdr:nvSpPr>
        <xdr:cNvPr id="52" name="Line 12"/>
        <xdr:cNvSpPr>
          <a:spLocks noChangeShapeType="1"/>
        </xdr:cNvSpPr>
      </xdr:nvSpPr>
      <xdr:spPr bwMode="auto">
        <a:xfrm flipV="1">
          <a:off x="0" y="17449800"/>
          <a:ext cx="2609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3295650</xdr:colOff>
      <xdr:row>95</xdr:row>
      <xdr:rowOff>9522</xdr:rowOff>
    </xdr:from>
    <xdr:ext cx="2590800" cy="638178"/>
    <xdr:sp macro="" textlink="">
      <xdr:nvSpPr>
        <xdr:cNvPr id="53" name="Text Box 3"/>
        <xdr:cNvSpPr txBox="1">
          <a:spLocks noChangeArrowheads="1"/>
        </xdr:cNvSpPr>
      </xdr:nvSpPr>
      <xdr:spPr bwMode="auto">
        <a:xfrm flipV="1">
          <a:off x="3295650" y="17459322"/>
          <a:ext cx="2590800" cy="638178"/>
        </a:xfrm>
        <a:prstGeom prst="rect">
          <a:avLst/>
        </a:prstGeom>
        <a:noFill/>
        <a:ln w="9525">
          <a:noFill/>
          <a:miter lim="800000"/>
          <a:headEnd/>
          <a:tailEnd/>
        </a:ln>
      </xdr:spPr>
      <xdr:txBody>
        <a:bodyPr vertOverflow="clip" wrap="square" lIns="27432" tIns="27432" rIns="0" bIns="0" anchor="t" upright="1"/>
        <a:lstStyle/>
        <a:p>
          <a:pPr algn="ctr" rtl="1"/>
          <a:r>
            <a:rPr lang="es-MX" sz="1100" b="1" smtClean="0">
              <a:latin typeface="+mn-lt"/>
              <a:ea typeface="+mn-ea"/>
              <a:cs typeface="+mn-cs"/>
            </a:rPr>
            <a:t>L.C. MONICA PATRICIA CHONG MERCADO</a:t>
          </a:r>
        </a:p>
        <a:p>
          <a:pPr algn="ctr" rtl="1"/>
          <a:r>
            <a:rPr lang="es-MX" sz="1100" b="1" i="0" baseline="0">
              <a:effectLst/>
              <a:latin typeface="+mn-lt"/>
              <a:ea typeface="+mn-ea"/>
              <a:cs typeface="+mn-cs"/>
            </a:rPr>
            <a:t>GERENTE FINANCIERO</a:t>
          </a:r>
          <a:endParaRPr lang="es-MX" sz="9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5372100</xdr:colOff>
      <xdr:row>0</xdr:row>
      <xdr:rowOff>104776</xdr:rowOff>
    </xdr:from>
    <xdr:to>
      <xdr:col>2</xdr:col>
      <xdr:colOff>1200150</xdr:colOff>
      <xdr:row>3</xdr:row>
      <xdr:rowOff>104775</xdr:rowOff>
    </xdr:to>
    <xdr:pic>
      <xdr:nvPicPr>
        <xdr:cNvPr id="2" name="5 Imagen" descr="C:\Users\frene\AppData\Local\Microsoft\Windows\INetCache\Content.Word\HOJA MEMBRETE 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7644" t="6676" r="7140" b="86154"/>
        <a:stretch>
          <a:fillRect/>
        </a:stretch>
      </xdr:blipFill>
      <xdr:spPr bwMode="auto">
        <a:xfrm>
          <a:off x="6600825" y="104776"/>
          <a:ext cx="1409700"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0</xdr:rowOff>
    </xdr:from>
    <xdr:to>
      <xdr:col>1</xdr:col>
      <xdr:colOff>304800</xdr:colOff>
      <xdr:row>3</xdr:row>
      <xdr:rowOff>133350</xdr:rowOff>
    </xdr:to>
    <xdr:pic>
      <xdr:nvPicPr>
        <xdr:cNvPr id="3" name="6 Imagen" descr="C:\Users\frene\AppData\Local\Microsoft\Windows\INetCache\Content.Word\HOJA MEMBRETE 5.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924" t="3835" r="64156" b="84186"/>
        <a:stretch>
          <a:fillRect/>
        </a:stretch>
      </xdr:blipFill>
      <xdr:spPr bwMode="auto">
        <a:xfrm>
          <a:off x="152400" y="0"/>
          <a:ext cx="13811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471</xdr:row>
      <xdr:rowOff>0</xdr:rowOff>
    </xdr:from>
    <xdr:ext cx="184731" cy="264560"/>
    <xdr:sp macro="" textlink="">
      <xdr:nvSpPr>
        <xdr:cNvPr id="4" name="3 CuadroTexto"/>
        <xdr:cNvSpPr txBox="1"/>
      </xdr:nvSpPr>
      <xdr:spPr>
        <a:xfrm>
          <a:off x="1228725" y="10899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twoCellAnchor>
    <xdr:from>
      <xdr:col>0</xdr:col>
      <xdr:colOff>276225</xdr:colOff>
      <xdr:row>480</xdr:row>
      <xdr:rowOff>38100</xdr:rowOff>
    </xdr:from>
    <xdr:to>
      <xdr:col>2</xdr:col>
      <xdr:colOff>400050</xdr:colOff>
      <xdr:row>485</xdr:row>
      <xdr:rowOff>95250</xdr:rowOff>
    </xdr:to>
    <xdr:grpSp>
      <xdr:nvGrpSpPr>
        <xdr:cNvPr id="5" name="1 Grupo"/>
        <xdr:cNvGrpSpPr>
          <a:grpSpLocks/>
        </xdr:cNvGrpSpPr>
      </xdr:nvGrpSpPr>
      <xdr:grpSpPr bwMode="auto">
        <a:xfrm>
          <a:off x="276225" y="110794800"/>
          <a:ext cx="6934200" cy="1009650"/>
          <a:chOff x="276091" y="110793119"/>
          <a:chExt cx="6941701" cy="1013572"/>
        </a:xfrm>
      </xdr:grpSpPr>
      <xdr:sp macro="" textlink="">
        <xdr:nvSpPr>
          <xdr:cNvPr id="6" name="5 CuadroTexto"/>
          <xdr:cNvSpPr txBox="1"/>
        </xdr:nvSpPr>
        <xdr:spPr>
          <a:xfrm>
            <a:off x="276091" y="110793119"/>
            <a:ext cx="2784309" cy="937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lang="es-MX" sz="1100"/>
              <a:t>_____________________________________</a:t>
            </a:r>
          </a:p>
          <a:p>
            <a:pPr algn="ctr"/>
            <a:r>
              <a:rPr lang="es-MX" sz="1100" b="1"/>
              <a:t>ING.</a:t>
            </a:r>
            <a:r>
              <a:rPr lang="es-MX" sz="1100" b="1" baseline="0"/>
              <a:t> HUMBERTO CALDERON ZUÑIGA</a:t>
            </a:r>
            <a:endParaRPr lang="es-MX" sz="1100" b="1"/>
          </a:p>
          <a:p>
            <a:pPr algn="ctr"/>
            <a:r>
              <a:rPr lang="es-MX" sz="1100" b="1"/>
              <a:t>GERENTE GENERAL</a:t>
            </a:r>
          </a:p>
        </xdr:txBody>
      </xdr:sp>
      <xdr:sp macro="" textlink="">
        <xdr:nvSpPr>
          <xdr:cNvPr id="7" name="6 CuadroTexto"/>
          <xdr:cNvSpPr txBox="1"/>
        </xdr:nvSpPr>
        <xdr:spPr>
          <a:xfrm>
            <a:off x="4080677" y="110793119"/>
            <a:ext cx="3137115" cy="1013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lang="es-MX" sz="1100"/>
              <a:t>__________________________________________</a:t>
            </a:r>
          </a:p>
          <a:p>
            <a:pPr algn="ctr"/>
            <a:r>
              <a:rPr lang="es-MX" sz="1100" b="1"/>
              <a:t>ING. MIGUEL ANGEL MANSUR PEDRAZA</a:t>
            </a:r>
            <a:endParaRPr lang="es-MX" sz="1100" b="1" baseline="0"/>
          </a:p>
          <a:p>
            <a:pPr algn="ctr"/>
            <a:r>
              <a:rPr lang="es-MX" sz="1100" b="1" baseline="0"/>
              <a:t>GERENTE ADMINISTRATIVO</a:t>
            </a:r>
            <a:endParaRPr lang="es-MX" sz="1100" b="1"/>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5295900</xdr:colOff>
      <xdr:row>0</xdr:row>
      <xdr:rowOff>57150</xdr:rowOff>
    </xdr:from>
    <xdr:to>
      <xdr:col>3</xdr:col>
      <xdr:colOff>9525</xdr:colOff>
      <xdr:row>3</xdr:row>
      <xdr:rowOff>154811</xdr:rowOff>
    </xdr:to>
    <xdr:pic>
      <xdr:nvPicPr>
        <xdr:cNvPr id="2" name="5 Imagen" descr="C:\Users\frene\AppData\Local\Microsoft\Windows\INetCache\Content.Word\HOJA MEMBRETE 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7644" t="6676" r="7140" b="86154"/>
        <a:stretch>
          <a:fillRect/>
        </a:stretch>
      </xdr:blipFill>
      <xdr:spPr bwMode="auto">
        <a:xfrm>
          <a:off x="6457950" y="57150"/>
          <a:ext cx="1409700" cy="669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76201</xdr:colOff>
      <xdr:row>0</xdr:row>
      <xdr:rowOff>0</xdr:rowOff>
    </xdr:from>
    <xdr:to>
      <xdr:col>1</xdr:col>
      <xdr:colOff>220621</xdr:colOff>
      <xdr:row>3</xdr:row>
      <xdr:rowOff>95250</xdr:rowOff>
    </xdr:to>
    <xdr:pic>
      <xdr:nvPicPr>
        <xdr:cNvPr id="3" name="6 Imagen" descr="C:\Users\frene\AppData\Local\Microsoft\Windows\INetCache\Content.Word\HOJA MEMBRETE 5.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924" t="3835" r="64156" b="84186"/>
        <a:stretch>
          <a:fillRect/>
        </a:stretch>
      </xdr:blipFill>
      <xdr:spPr bwMode="auto">
        <a:xfrm>
          <a:off x="76201" y="0"/>
          <a:ext cx="130647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1052</xdr:row>
      <xdr:rowOff>12824</xdr:rowOff>
    </xdr:from>
    <xdr:to>
      <xdr:col>3</xdr:col>
      <xdr:colOff>31092</xdr:colOff>
      <xdr:row>1055</xdr:row>
      <xdr:rowOff>50338</xdr:rowOff>
    </xdr:to>
    <xdr:grpSp>
      <xdr:nvGrpSpPr>
        <xdr:cNvPr id="4" name="3 Grupo"/>
        <xdr:cNvGrpSpPr>
          <a:grpSpLocks/>
        </xdr:cNvGrpSpPr>
      </xdr:nvGrpSpPr>
      <xdr:grpSpPr bwMode="auto">
        <a:xfrm>
          <a:off x="1162050" y="200742674"/>
          <a:ext cx="6727167" cy="609014"/>
          <a:chOff x="773738" y="110793109"/>
          <a:chExt cx="6867990" cy="332185"/>
        </a:xfrm>
      </xdr:grpSpPr>
      <xdr:sp macro="" textlink="">
        <xdr:nvSpPr>
          <xdr:cNvPr id="5" name="4 CuadroTexto"/>
          <xdr:cNvSpPr txBox="1"/>
        </xdr:nvSpPr>
        <xdr:spPr>
          <a:xfrm>
            <a:off x="773738" y="110793109"/>
            <a:ext cx="2784033" cy="3321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a:t>
            </a:r>
          </a:p>
          <a:p>
            <a:pPr algn="ctr"/>
            <a:r>
              <a:rPr lang="es-MX" sz="1100" b="1"/>
              <a:t>ING.</a:t>
            </a:r>
            <a:r>
              <a:rPr lang="es-MX" sz="1100" b="1" baseline="0"/>
              <a:t> HUMBERTO CALDERON ZUÑIGA</a:t>
            </a:r>
            <a:endParaRPr lang="es-MX" sz="1100" b="1"/>
          </a:p>
          <a:p>
            <a:pPr algn="ctr"/>
            <a:r>
              <a:rPr lang="es-MX" sz="1100" b="1"/>
              <a:t>GERENTE GENERAL</a:t>
            </a:r>
          </a:p>
        </xdr:txBody>
      </xdr:sp>
      <xdr:sp macro="" textlink="">
        <xdr:nvSpPr>
          <xdr:cNvPr id="6" name="5 CuadroTexto"/>
          <xdr:cNvSpPr txBox="1"/>
        </xdr:nvSpPr>
        <xdr:spPr>
          <a:xfrm>
            <a:off x="4506422" y="110793109"/>
            <a:ext cx="3135306" cy="332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__________________________________________</a:t>
            </a:r>
          </a:p>
          <a:p>
            <a:pPr algn="ctr"/>
            <a:r>
              <a:rPr lang="es-MX" sz="1100" b="1"/>
              <a:t>ING. MIGUEL ANGEL MANSUR PEDRAZA</a:t>
            </a:r>
            <a:endParaRPr lang="es-MX" sz="1100" b="1" baseline="0"/>
          </a:p>
          <a:p>
            <a:pPr algn="ctr"/>
            <a:r>
              <a:rPr lang="es-MX" sz="1100" b="1" baseline="0"/>
              <a:t>GERENTE ADMINISTRATIVO</a:t>
            </a:r>
            <a:endParaRPr lang="es-MX" sz="1100" b="1"/>
          </a:p>
        </xdr:txBody>
      </xdr:sp>
    </xdr:grp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3019491</xdr:colOff>
      <xdr:row>69</xdr:row>
      <xdr:rowOff>19050</xdr:rowOff>
    </xdr:from>
    <xdr:ext cx="216534" cy="264560"/>
    <xdr:sp macro="" textlink="">
      <xdr:nvSpPr>
        <xdr:cNvPr id="2" name="11 CuadroTexto"/>
        <xdr:cNvSpPr txBox="1"/>
      </xdr:nvSpPr>
      <xdr:spPr>
        <a:xfrm>
          <a:off x="4629216" y="15868650"/>
          <a:ext cx="216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rtl="0">
            <a:defRPr sz="1000"/>
          </a:pPr>
          <a:r>
            <a:rPr lang="es-MX" sz="1100" b="1" i="0" u="none" strike="noStrike" baseline="0">
              <a:solidFill>
                <a:srgbClr val="000000"/>
              </a:solidFill>
              <a:latin typeface="Calibri"/>
            </a:rPr>
            <a:t> </a:t>
          </a:r>
        </a:p>
      </xdr:txBody>
    </xdr:sp>
    <xdr:clientData/>
  </xdr:oneCellAnchor>
  <xdr:twoCellAnchor>
    <xdr:from>
      <xdr:col>0</xdr:col>
      <xdr:colOff>85725</xdr:colOff>
      <xdr:row>0</xdr:row>
      <xdr:rowOff>0</xdr:rowOff>
    </xdr:from>
    <xdr:to>
      <xdr:col>0</xdr:col>
      <xdr:colOff>1466850</xdr:colOff>
      <xdr:row>3</xdr:row>
      <xdr:rowOff>133350</xdr:rowOff>
    </xdr:to>
    <xdr:pic>
      <xdr:nvPicPr>
        <xdr:cNvPr id="3" name="6 Imagen" descr="C:\Users\frene\AppData\Local\Microsoft\Windows\INetCache\Content.Word\HOJA MEMBRETE 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24" t="3835" r="64156" b="84186"/>
        <a:stretch>
          <a:fillRect/>
        </a:stretch>
      </xdr:blipFill>
      <xdr:spPr bwMode="auto">
        <a:xfrm>
          <a:off x="85725" y="0"/>
          <a:ext cx="13811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5114925</xdr:colOff>
      <xdr:row>0</xdr:row>
      <xdr:rowOff>38100</xdr:rowOff>
    </xdr:from>
    <xdr:to>
      <xdr:col>2</xdr:col>
      <xdr:colOff>1076325</xdr:colOff>
      <xdr:row>3</xdr:row>
      <xdr:rowOff>180975</xdr:rowOff>
    </xdr:to>
    <xdr:pic>
      <xdr:nvPicPr>
        <xdr:cNvPr id="4" name="5 Imagen" descr="C:\Users\frene\AppData\Local\Microsoft\Windows\INetCache\Content.Word\HOJA MEMBRETE 5.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7644" t="6676" r="7140" b="86154"/>
        <a:stretch>
          <a:fillRect/>
        </a:stretch>
      </xdr:blipFill>
      <xdr:spPr bwMode="auto">
        <a:xfrm>
          <a:off x="6724650" y="38100"/>
          <a:ext cx="15430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561</xdr:row>
      <xdr:rowOff>130040</xdr:rowOff>
    </xdr:from>
    <xdr:to>
      <xdr:col>2</xdr:col>
      <xdr:colOff>745469</xdr:colOff>
      <xdr:row>564</xdr:row>
      <xdr:rowOff>186603</xdr:rowOff>
    </xdr:to>
    <xdr:grpSp>
      <xdr:nvGrpSpPr>
        <xdr:cNvPr id="5" name="4 Grupo"/>
        <xdr:cNvGrpSpPr>
          <a:grpSpLocks/>
        </xdr:cNvGrpSpPr>
      </xdr:nvGrpSpPr>
      <xdr:grpSpPr bwMode="auto">
        <a:xfrm>
          <a:off x="1609725" y="109800890"/>
          <a:ext cx="6327119" cy="628063"/>
          <a:chOff x="744895" y="110793118"/>
          <a:chExt cx="6906328" cy="626271"/>
        </a:xfrm>
      </xdr:grpSpPr>
      <xdr:sp macro="" textlink="">
        <xdr:nvSpPr>
          <xdr:cNvPr id="6" name="5 CuadroTexto"/>
          <xdr:cNvSpPr txBox="1"/>
        </xdr:nvSpPr>
        <xdr:spPr>
          <a:xfrm>
            <a:off x="744895" y="110812114"/>
            <a:ext cx="2784133" cy="607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a:t>
            </a:r>
          </a:p>
          <a:p>
            <a:pPr algn="ctr"/>
            <a:r>
              <a:rPr lang="es-MX" sz="1100" b="1"/>
              <a:t>ING.</a:t>
            </a:r>
            <a:r>
              <a:rPr lang="es-MX" sz="1100" b="1" baseline="0"/>
              <a:t> HUMBERTO CALDERON ZUÑIGA</a:t>
            </a:r>
            <a:endParaRPr lang="es-MX" sz="1100" b="1"/>
          </a:p>
          <a:p>
            <a:pPr algn="ctr"/>
            <a:r>
              <a:rPr lang="es-MX" sz="1100" b="1"/>
              <a:t>GERENTE GENERAL</a:t>
            </a:r>
          </a:p>
        </xdr:txBody>
      </xdr:sp>
      <xdr:sp macro="" textlink="">
        <xdr:nvSpPr>
          <xdr:cNvPr id="7" name="6 CuadroTexto"/>
          <xdr:cNvSpPr txBox="1"/>
        </xdr:nvSpPr>
        <xdr:spPr>
          <a:xfrm>
            <a:off x="4515804" y="110793118"/>
            <a:ext cx="3135419" cy="607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100"/>
              <a:t>__________________________________________</a:t>
            </a:r>
          </a:p>
          <a:p>
            <a:pPr algn="ctr"/>
            <a:r>
              <a:rPr lang="es-MX" sz="1100" b="1"/>
              <a:t>ING. MIGUEL ANGEL MANSUR PEDRAZA</a:t>
            </a:r>
            <a:endParaRPr lang="es-MX" sz="1100" b="1" baseline="0"/>
          </a:p>
          <a:p>
            <a:pPr algn="ctr"/>
            <a:r>
              <a:rPr lang="es-MX" sz="1100" b="1" baseline="0"/>
              <a:t>GERENTE ADMINISTRATIVO</a:t>
            </a:r>
            <a:endParaRPr lang="es-MX" sz="1100" b="1"/>
          </a:p>
        </xdr:txBody>
      </xdr:sp>
    </xdr:grpSp>
    <xdr:clientData/>
  </xdr:twoCellAnchor>
  <xdr:twoCellAnchor>
    <xdr:from>
      <xdr:col>0</xdr:col>
      <xdr:colOff>571500</xdr:colOff>
      <xdr:row>88</xdr:row>
      <xdr:rowOff>0</xdr:rowOff>
    </xdr:from>
    <xdr:to>
      <xdr:col>2</xdr:col>
      <xdr:colOff>323850</xdr:colOff>
      <xdr:row>93</xdr:row>
      <xdr:rowOff>9525</xdr:rowOff>
    </xdr:to>
    <xdr:grpSp>
      <xdr:nvGrpSpPr>
        <xdr:cNvPr id="8" name="9 Grupo"/>
        <xdr:cNvGrpSpPr>
          <a:grpSpLocks/>
        </xdr:cNvGrpSpPr>
      </xdr:nvGrpSpPr>
      <xdr:grpSpPr bwMode="auto">
        <a:xfrm>
          <a:off x="571500" y="19564350"/>
          <a:ext cx="6943725" cy="962025"/>
          <a:chOff x="276091" y="110793119"/>
          <a:chExt cx="6941701" cy="979328"/>
        </a:xfrm>
      </xdr:grpSpPr>
      <xdr:sp macro="" textlink="">
        <xdr:nvSpPr>
          <xdr:cNvPr id="9" name="8 CuadroTexto"/>
          <xdr:cNvSpPr txBox="1"/>
        </xdr:nvSpPr>
        <xdr:spPr>
          <a:xfrm>
            <a:off x="276091" y="110793119"/>
            <a:ext cx="2780489" cy="882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lang="es-MX" sz="1100"/>
              <a:t>_____________________________________</a:t>
            </a:r>
          </a:p>
          <a:p>
            <a:pPr algn="ctr"/>
            <a:r>
              <a:rPr lang="es-MX" sz="1100" b="1"/>
              <a:t>ING.</a:t>
            </a:r>
            <a:r>
              <a:rPr lang="es-MX" sz="1100" b="1" baseline="0"/>
              <a:t> HUMBERTO CALDERON ZUÑIGA</a:t>
            </a:r>
            <a:endParaRPr lang="es-MX" sz="1100" b="1"/>
          </a:p>
          <a:p>
            <a:pPr algn="ctr"/>
            <a:r>
              <a:rPr lang="es-MX" sz="1100" b="1"/>
              <a:t>GERENTE GENERAL</a:t>
            </a:r>
          </a:p>
        </xdr:txBody>
      </xdr:sp>
      <xdr:sp macro="" textlink="">
        <xdr:nvSpPr>
          <xdr:cNvPr id="10" name="9 CuadroTexto"/>
          <xdr:cNvSpPr txBox="1"/>
        </xdr:nvSpPr>
        <xdr:spPr>
          <a:xfrm>
            <a:off x="4084980" y="110793119"/>
            <a:ext cx="3132812" cy="979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lang="es-MX" sz="1100"/>
              <a:t>__________________________________________</a:t>
            </a:r>
          </a:p>
          <a:p>
            <a:pPr algn="ctr"/>
            <a:r>
              <a:rPr lang="es-MX" sz="1100" b="1"/>
              <a:t>ING. MIGUEL ANGEL MANSUR PEDRAZA</a:t>
            </a:r>
            <a:endParaRPr lang="es-MX" sz="1100" b="1" baseline="0"/>
          </a:p>
          <a:p>
            <a:pPr algn="ctr"/>
            <a:r>
              <a:rPr lang="es-MX" sz="1100" b="1" baseline="0"/>
              <a:t>GERENTE ADMINISTRATIVO</a:t>
            </a:r>
            <a:endParaRPr lang="es-MX" sz="1100" b="1"/>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martinez/Documents/COMAPA/2018/ESTADOS%20FINANCIEROS%202018/3ER%20TRIM%202018/01-%20informacion%20contable/4%20EDO.DE%20CAMBIOS%20EN%20LA%20SITUACION%20FINANCIER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aria.gomez/Documents/01%20AAA/CUENTA%20PUBLICA%202018/Copia%20de%202%201%20%20EDO%20DE%20ACTIVIDADES%20ANALITIC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aria.gomez/AppData/Local/Microsoft/Windows/INetCache/Content.Outlook/XGDBMM8B/3%20EDO%20%20DE%20VARIACION%20EN%20LA%20HACIENDA%20PUBL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martinez/Documents/COMAPA/2018/ESTADOS%20FINANCIEROS%202018/3ER%20TRIM%202018/01-%20informacion%20contable/2%20EDO.DE%20ACTIVIDAD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lio.martinez/Documents/COMAPA/2018/ESTADOS%20FINANCIEROS%202018/3ER%20TRIM%202018/01-%20informacion%20contable/2.1%20%20EDO.DE%20ACTIVIDADES%20ANALITIC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lio.martinez/Documents/COMAPA/2018/ESTADOS%20FINANCIEROS%202018/3ER%20TRIM%202018/01-%20informacion%20contable/1%20EDO.DE%20SITUACION%20FINANCIER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ria.gomez/Desktop/8%20NOTAS%20A%20LOS%20ESTADOS%20FINANCIEROS%2020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ria.gomez/AppData/Local/Microsoft/Windows/INetCache/Content.Outlook/XGDBMM8B/5%20ESTADO%20DE%20FLUJOS%20DE%20EFECTIVO%20ANUAL%202018.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gla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ria.gomez/Documents/01%20AAA/CUENTA%20PUBLICA%202018/Copia%20de%201%20EDO%20DE%20SITUACION%20FINANCIER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aria.gomez/Documents/01%20AAA/CUENTA%20PUBLICA%202018/Copia%20de%202%20EDO%20DE%20ACTIV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TIEMBRE"/>
      <sheetName val="Definiciones"/>
      <sheetName val="Validaciones"/>
      <sheetName val="ContPAQ"/>
    </sheetNames>
    <sheetDataSet>
      <sheetData sheetId="0"/>
      <sheetData sheetId="1">
        <row r="1">
          <cell r="B1" t="str">
            <v>38 - Pago en efectivo del cliente</v>
          </cell>
          <cell r="D1" t="str">
            <v>Fecha</v>
          </cell>
          <cell r="F1" t="str">
            <v>Ignorar</v>
          </cell>
          <cell r="I1" t="str">
            <v>Igual a</v>
          </cell>
          <cell r="K1" t="str">
            <v>Extraer Texto</v>
          </cell>
          <cell r="M1" t="str">
            <v>Ninguno</v>
          </cell>
        </row>
        <row r="2">
          <cell r="B2" t="str">
            <v>39 - Cheque recibido de cliente</v>
          </cell>
          <cell r="D2" t="str">
            <v>Número</v>
          </cell>
          <cell r="F2" t="str">
            <v>Tipo Documento</v>
          </cell>
          <cell r="I2" t="str">
            <v>Diferente de</v>
          </cell>
          <cell r="K2" t="str">
            <v>Desde Prefijo</v>
          </cell>
          <cell r="M2" t="str">
            <v>Efectivo</v>
          </cell>
        </row>
        <row r="3">
          <cell r="B3" t="str">
            <v>40 - Abono del cliente</v>
          </cell>
          <cell r="D3" t="str">
            <v>Referencia</v>
          </cell>
          <cell r="F3" t="str">
            <v>Fecha</v>
          </cell>
          <cell r="I3" t="str">
            <v>Mayor que</v>
          </cell>
          <cell r="M3" t="str">
            <v>Mismo banco misma plaza</v>
          </cell>
        </row>
        <row r="4">
          <cell r="B4" t="str">
            <v>41 - Abono por pago en mensualidades</v>
          </cell>
          <cell r="D4" t="str">
            <v>Concepto</v>
          </cell>
          <cell r="F4" t="str">
            <v>Código</v>
          </cell>
          <cell r="I4" t="str">
            <v>Menor que</v>
          </cell>
          <cell r="M4" t="str">
            <v>Mismo banco fuera de plaza</v>
          </cell>
        </row>
        <row r="5">
          <cell r="B5" t="str">
            <v>52 - Ingreso recibido</v>
          </cell>
          <cell r="D5" t="str">
            <v>Importe</v>
          </cell>
          <cell r="F5" t="str">
            <v>Nombre</v>
          </cell>
          <cell r="I5" t="str">
            <v>Contiene</v>
          </cell>
          <cell r="M5" t="str">
            <v>Otros bancos misma plaza</v>
          </cell>
        </row>
        <row r="6">
          <cell r="B6" t="str">
            <v>54 - Ingreso no depositado por Traspaso</v>
          </cell>
          <cell r="D6" t="str">
            <v>Cargo</v>
          </cell>
          <cell r="F6" t="str">
            <v>Importe</v>
          </cell>
          <cell r="I6" t="str">
            <v>No Contiene</v>
          </cell>
          <cell r="M6" t="str">
            <v>Otros bancos fuera de plaza</v>
          </cell>
        </row>
        <row r="7">
          <cell r="B7" t="str">
            <v>42 - Ingreso bancario</v>
          </cell>
          <cell r="D7" t="str">
            <v>Abono</v>
          </cell>
          <cell r="F7" t="str">
            <v>Referencia</v>
          </cell>
        </row>
        <row r="8">
          <cell r="B8" t="str">
            <v>50 - Abono por ajuste</v>
          </cell>
          <cell r="D8" t="str">
            <v>Otro</v>
          </cell>
          <cell r="F8" t="str">
            <v>Concepto</v>
          </cell>
        </row>
        <row r="9">
          <cell r="B9" t="str">
            <v>55 - Ingreso por Traspaso</v>
          </cell>
          <cell r="D9" t="str">
            <v>Ignorar</v>
          </cell>
          <cell r="F9" t="str">
            <v>Tipo Depósito</v>
          </cell>
        </row>
        <row r="10">
          <cell r="B10" t="str">
            <v>44 - Depósito</v>
          </cell>
          <cell r="F10" t="str">
            <v>Número</v>
          </cell>
        </row>
        <row r="11">
          <cell r="B11" t="str">
            <v>45 - Egreso bancario</v>
          </cell>
        </row>
        <row r="12">
          <cell r="B12" t="str">
            <v>47 - Abono al proveedor</v>
          </cell>
        </row>
        <row r="13">
          <cell r="B13" t="str">
            <v>48 - Pago al proveedor</v>
          </cell>
        </row>
        <row r="14">
          <cell r="B14" t="str">
            <v>51 - Cargo por ajuste</v>
          </cell>
        </row>
        <row r="15">
          <cell r="B15" t="str">
            <v>53 - Transferencia bancaria</v>
          </cell>
        </row>
        <row r="16">
          <cell r="B16" t="str">
            <v>49 - Cheque emitido</v>
          </cell>
        </row>
      </sheetData>
      <sheetData sheetId="2"/>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DIC 2018 "/>
      <sheetName val="Hoja2"/>
    </sheetNames>
    <sheetDataSet>
      <sheetData sheetId="0"/>
      <sheetData sheetId="1">
        <row r="12">
          <cell r="K12">
            <v>2205</v>
          </cell>
          <cell r="M12">
            <v>32833</v>
          </cell>
          <cell r="O12">
            <v>25320</v>
          </cell>
        </row>
        <row r="13">
          <cell r="K13">
            <v>32241963</v>
          </cell>
          <cell r="M13">
            <v>35342082</v>
          </cell>
        </row>
        <row r="19">
          <cell r="K19">
            <v>0</v>
          </cell>
          <cell r="M19">
            <v>1292284</v>
          </cell>
          <cell r="O19">
            <v>0</v>
          </cell>
        </row>
        <row r="25">
          <cell r="K25">
            <v>0</v>
          </cell>
          <cell r="M25">
            <v>0</v>
          </cell>
        </row>
        <row r="26">
          <cell r="K26">
            <v>9422</v>
          </cell>
          <cell r="M26">
            <v>0</v>
          </cell>
          <cell r="O26">
            <v>3474</v>
          </cell>
        </row>
        <row r="38">
          <cell r="K38">
            <v>5768137</v>
          </cell>
          <cell r="M38">
            <v>6202616</v>
          </cell>
          <cell r="O38">
            <v>5061042</v>
          </cell>
        </row>
        <row r="39">
          <cell r="K39">
            <v>1439143</v>
          </cell>
          <cell r="M39">
            <v>2119242</v>
          </cell>
          <cell r="O39">
            <v>2241404</v>
          </cell>
        </row>
        <row r="40">
          <cell r="K40">
            <v>314816</v>
          </cell>
          <cell r="M40">
            <v>576408</v>
          </cell>
          <cell r="O40">
            <v>7333694</v>
          </cell>
        </row>
        <row r="41">
          <cell r="K41">
            <v>2526628</v>
          </cell>
          <cell r="M41">
            <v>919571</v>
          </cell>
        </row>
        <row r="42">
          <cell r="K42">
            <v>4055369</v>
          </cell>
          <cell r="M42">
            <v>2556148</v>
          </cell>
          <cell r="O42">
            <v>3280497</v>
          </cell>
        </row>
        <row r="43">
          <cell r="K43">
            <v>91591</v>
          </cell>
          <cell r="M43">
            <v>63000</v>
          </cell>
          <cell r="O43">
            <v>63000</v>
          </cell>
        </row>
        <row r="44">
          <cell r="K44">
            <v>144470</v>
          </cell>
          <cell r="M44">
            <v>98893</v>
          </cell>
          <cell r="O44">
            <v>54191</v>
          </cell>
        </row>
        <row r="45">
          <cell r="K45">
            <v>11789</v>
          </cell>
          <cell r="M45">
            <v>99968</v>
          </cell>
          <cell r="O45">
            <v>496480</v>
          </cell>
        </row>
        <row r="46">
          <cell r="K46">
            <v>455749</v>
          </cell>
          <cell r="M46">
            <v>124332</v>
          </cell>
        </row>
        <row r="47">
          <cell r="K47">
            <v>0</v>
          </cell>
          <cell r="M47">
            <v>0</v>
          </cell>
          <cell r="O47">
            <v>0</v>
          </cell>
        </row>
        <row r="48">
          <cell r="K48">
            <v>580453</v>
          </cell>
          <cell r="M48">
            <v>631056</v>
          </cell>
          <cell r="O48">
            <v>626898</v>
          </cell>
        </row>
        <row r="49">
          <cell r="K49">
            <v>76495</v>
          </cell>
          <cell r="M49">
            <v>70861</v>
          </cell>
          <cell r="O49">
            <v>43882</v>
          </cell>
        </row>
        <row r="50">
          <cell r="K50">
            <v>10964243</v>
          </cell>
          <cell r="M50">
            <v>10806779</v>
          </cell>
          <cell r="O50">
            <v>10068207</v>
          </cell>
        </row>
        <row r="51">
          <cell r="K51">
            <v>325178</v>
          </cell>
          <cell r="M51">
            <v>677618</v>
          </cell>
          <cell r="O51">
            <v>484226</v>
          </cell>
        </row>
        <row r="52">
          <cell r="K52">
            <v>0</v>
          </cell>
          <cell r="M52">
            <v>2327230</v>
          </cell>
        </row>
        <row r="53">
          <cell r="K53">
            <v>55004</v>
          </cell>
          <cell r="M53">
            <v>127209</v>
          </cell>
          <cell r="O53">
            <v>164683</v>
          </cell>
        </row>
        <row r="54">
          <cell r="K54">
            <v>330135</v>
          </cell>
          <cell r="M54">
            <v>12131</v>
          </cell>
          <cell r="O54">
            <v>0</v>
          </cell>
        </row>
        <row r="55">
          <cell r="K55">
            <v>3237</v>
          </cell>
          <cell r="M55">
            <v>1723</v>
          </cell>
          <cell r="O55">
            <v>0</v>
          </cell>
        </row>
        <row r="56">
          <cell r="K56">
            <v>1707</v>
          </cell>
          <cell r="M56">
            <v>4029</v>
          </cell>
          <cell r="O56">
            <v>13805</v>
          </cell>
        </row>
        <row r="57">
          <cell r="K57">
            <v>0</v>
          </cell>
          <cell r="M57">
            <v>0</v>
          </cell>
          <cell r="O57">
            <v>0</v>
          </cell>
        </row>
        <row r="58">
          <cell r="K58">
            <v>-2391238</v>
          </cell>
          <cell r="M58">
            <v>4349018</v>
          </cell>
        </row>
        <row r="64">
          <cell r="K64">
            <v>1547734</v>
          </cell>
          <cell r="M64">
            <v>1565526</v>
          </cell>
          <cell r="O64">
            <v>1479282</v>
          </cell>
        </row>
        <row r="71">
          <cell r="K71">
            <v>0</v>
          </cell>
          <cell r="M71">
            <v>0</v>
          </cell>
          <cell r="O71">
            <v>798727</v>
          </cell>
        </row>
        <row r="72">
          <cell r="K72">
            <v>0</v>
          </cell>
          <cell r="M72">
            <v>0</v>
          </cell>
        </row>
        <row r="73">
          <cell r="K73">
            <v>398332</v>
          </cell>
          <cell r="M73">
            <v>138432</v>
          </cell>
        </row>
        <row r="74">
          <cell r="K74">
            <v>0</v>
          </cell>
          <cell r="M74">
            <v>2006</v>
          </cell>
          <cell r="O74">
            <v>0</v>
          </cell>
        </row>
        <row r="75">
          <cell r="K75">
            <v>12699</v>
          </cell>
          <cell r="M75">
            <v>11296</v>
          </cell>
          <cell r="O75">
            <v>12445</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 DIC 2018"/>
      <sheetName val="Hoja2"/>
    </sheetNames>
    <sheetDataSet>
      <sheetData sheetId="0"/>
      <sheetData sheetId="1">
        <row r="99">
          <cell r="E99">
            <v>60321536.490000002</v>
          </cell>
        </row>
        <row r="124">
          <cell r="E124">
            <v>1325461867.05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EPTI  18"/>
      <sheetName val="Definiciones"/>
      <sheetName val="Validaciones"/>
      <sheetName val="ContPAQ"/>
    </sheetNames>
    <sheetDataSet>
      <sheetData sheetId="0"/>
      <sheetData sheetId="1">
        <row r="1">
          <cell r="B1" t="str">
            <v>38 - Pago en efectivo del cliente</v>
          </cell>
          <cell r="D1" t="str">
            <v>Fecha</v>
          </cell>
          <cell r="F1" t="str">
            <v>Ignorar</v>
          </cell>
          <cell r="I1" t="str">
            <v>Igual a</v>
          </cell>
          <cell r="K1" t="str">
            <v>Extraer Texto</v>
          </cell>
          <cell r="M1" t="str">
            <v>Ninguno</v>
          </cell>
        </row>
        <row r="2">
          <cell r="B2" t="str">
            <v>39 - Cheque recibido de cliente</v>
          </cell>
          <cell r="D2" t="str">
            <v>Número</v>
          </cell>
          <cell r="F2" t="str">
            <v>Tipo Documento</v>
          </cell>
          <cell r="I2" t="str">
            <v>Diferente de</v>
          </cell>
          <cell r="K2" t="str">
            <v>Desde Prefijo</v>
          </cell>
          <cell r="M2" t="str">
            <v>Efectivo</v>
          </cell>
        </row>
        <row r="3">
          <cell r="B3" t="str">
            <v>40 - Abono del cliente</v>
          </cell>
          <cell r="D3" t="str">
            <v>Referencia</v>
          </cell>
          <cell r="F3" t="str">
            <v>Fecha</v>
          </cell>
          <cell r="I3" t="str">
            <v>Mayor que</v>
          </cell>
          <cell r="M3" t="str">
            <v>Mismo banco misma plaza</v>
          </cell>
        </row>
        <row r="4">
          <cell r="B4" t="str">
            <v>41 - Abono por pago en mensualidades</v>
          </cell>
          <cell r="D4" t="str">
            <v>Concepto</v>
          </cell>
          <cell r="F4" t="str">
            <v>Código</v>
          </cell>
          <cell r="I4" t="str">
            <v>Menor que</v>
          </cell>
          <cell r="M4" t="str">
            <v>Mismo banco fuera de plaza</v>
          </cell>
        </row>
        <row r="5">
          <cell r="B5" t="str">
            <v>52 - Ingreso recibido</v>
          </cell>
          <cell r="D5" t="str">
            <v>Importe</v>
          </cell>
          <cell r="F5" t="str">
            <v>Nombre</v>
          </cell>
          <cell r="I5" t="str">
            <v>Contiene</v>
          </cell>
          <cell r="M5" t="str">
            <v>Otros bancos misma plaza</v>
          </cell>
        </row>
        <row r="6">
          <cell r="B6" t="str">
            <v>54 - Ingreso no depositado por Traspaso</v>
          </cell>
          <cell r="D6" t="str">
            <v>Cargo</v>
          </cell>
          <cell r="F6" t="str">
            <v>Importe</v>
          </cell>
          <cell r="I6" t="str">
            <v>No Contiene</v>
          </cell>
          <cell r="M6" t="str">
            <v>Otros bancos fuera de plaza</v>
          </cell>
        </row>
        <row r="7">
          <cell r="B7" t="str">
            <v>42 - Ingreso bancario</v>
          </cell>
          <cell r="D7" t="str">
            <v>Abono</v>
          </cell>
          <cell r="F7" t="str">
            <v>Referencia</v>
          </cell>
        </row>
        <row r="8">
          <cell r="B8" t="str">
            <v>50 - Abono por ajuste</v>
          </cell>
          <cell r="D8" t="str">
            <v>Otro</v>
          </cell>
          <cell r="F8" t="str">
            <v>Concepto</v>
          </cell>
        </row>
        <row r="9">
          <cell r="B9" t="str">
            <v>55 - Ingreso por Traspaso</v>
          </cell>
          <cell r="D9" t="str">
            <v>Ignorar</v>
          </cell>
          <cell r="F9" t="str">
            <v>Tipo Depósito</v>
          </cell>
        </row>
        <row r="10">
          <cell r="B10" t="str">
            <v>44 - Depósito</v>
          </cell>
          <cell r="F10" t="str">
            <v>Número</v>
          </cell>
        </row>
        <row r="11">
          <cell r="B11" t="str">
            <v>45 - Egreso bancario</v>
          </cell>
        </row>
        <row r="12">
          <cell r="B12" t="str">
            <v>47 - Abono al proveedor</v>
          </cell>
        </row>
        <row r="13">
          <cell r="B13" t="str">
            <v>48 - Pago al proveedor</v>
          </cell>
        </row>
        <row r="14">
          <cell r="B14" t="str">
            <v>51 - Cargo por ajuste</v>
          </cell>
        </row>
        <row r="15">
          <cell r="B15" t="str">
            <v>53 - Transferencia bancaria</v>
          </cell>
        </row>
        <row r="16">
          <cell r="B16" t="str">
            <v>49 - Cheque emitido</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EPT 2018 "/>
      <sheetName val="Definiciones"/>
      <sheetName val="Validaciones"/>
      <sheetName val="ContPAQ"/>
    </sheetNames>
    <sheetDataSet>
      <sheetData sheetId="0"/>
      <sheetData sheetId="1">
        <row r="1">
          <cell r="B1" t="str">
            <v>38 - Pago en efectivo del cliente</v>
          </cell>
          <cell r="D1" t="str">
            <v>Fecha</v>
          </cell>
          <cell r="F1" t="str">
            <v>Ignorar</v>
          </cell>
          <cell r="I1" t="str">
            <v>Igual a</v>
          </cell>
          <cell r="K1" t="str">
            <v>Extraer Texto</v>
          </cell>
          <cell r="M1" t="str">
            <v>Ninguno</v>
          </cell>
        </row>
        <row r="2">
          <cell r="B2" t="str">
            <v>39 - Cheque recibido de cliente</v>
          </cell>
          <cell r="D2" t="str">
            <v>Número</v>
          </cell>
          <cell r="F2" t="str">
            <v>Tipo Documento</v>
          </cell>
          <cell r="I2" t="str">
            <v>Diferente de</v>
          </cell>
          <cell r="K2" t="str">
            <v>Desde Prefijo</v>
          </cell>
          <cell r="M2" t="str">
            <v>Efectivo</v>
          </cell>
        </row>
        <row r="3">
          <cell r="B3" t="str">
            <v>40 - Abono del cliente</v>
          </cell>
          <cell r="D3" t="str">
            <v>Referencia</v>
          </cell>
          <cell r="F3" t="str">
            <v>Fecha</v>
          </cell>
          <cell r="I3" t="str">
            <v>Mayor que</v>
          </cell>
          <cell r="M3" t="str">
            <v>Mismo banco misma plaza</v>
          </cell>
        </row>
        <row r="4">
          <cell r="B4" t="str">
            <v>41 - Abono por pago en mensualidades</v>
          </cell>
          <cell r="D4" t="str">
            <v>Concepto</v>
          </cell>
          <cell r="F4" t="str">
            <v>Código</v>
          </cell>
          <cell r="I4" t="str">
            <v>Menor que</v>
          </cell>
          <cell r="M4" t="str">
            <v>Mismo banco fuera de plaza</v>
          </cell>
        </row>
        <row r="5">
          <cell r="B5" t="str">
            <v>52 - Ingreso recibido</v>
          </cell>
          <cell r="D5" t="str">
            <v>Importe</v>
          </cell>
          <cell r="F5" t="str">
            <v>Nombre</v>
          </cell>
          <cell r="I5" t="str">
            <v>Contiene</v>
          </cell>
          <cell r="M5" t="str">
            <v>Otros bancos misma plaza</v>
          </cell>
        </row>
        <row r="6">
          <cell r="B6" t="str">
            <v>54 - Ingreso no depositado por Traspaso</v>
          </cell>
          <cell r="D6" t="str">
            <v>Cargo</v>
          </cell>
          <cell r="F6" t="str">
            <v>Importe</v>
          </cell>
          <cell r="I6" t="str">
            <v>No Contiene</v>
          </cell>
          <cell r="M6" t="str">
            <v>Otros bancos fuera de plaza</v>
          </cell>
        </row>
        <row r="7">
          <cell r="B7" t="str">
            <v>42 - Ingreso bancario</v>
          </cell>
          <cell r="D7" t="str">
            <v>Abono</v>
          </cell>
          <cell r="F7" t="str">
            <v>Referencia</v>
          </cell>
        </row>
        <row r="8">
          <cell r="B8" t="str">
            <v>50 - Abono por ajuste</v>
          </cell>
          <cell r="D8" t="str">
            <v>Otro</v>
          </cell>
          <cell r="F8" t="str">
            <v>Concepto</v>
          </cell>
        </row>
        <row r="9">
          <cell r="B9" t="str">
            <v>55 - Ingreso por Traspaso</v>
          </cell>
          <cell r="D9" t="str">
            <v>Ignorar</v>
          </cell>
          <cell r="F9" t="str">
            <v>Tipo Depósito</v>
          </cell>
        </row>
        <row r="10">
          <cell r="B10" t="str">
            <v>44 - Depósito</v>
          </cell>
          <cell r="F10" t="str">
            <v>Número</v>
          </cell>
        </row>
        <row r="11">
          <cell r="B11" t="str">
            <v>45 - Egreso bancario</v>
          </cell>
        </row>
        <row r="12">
          <cell r="B12" t="str">
            <v>47 - Abono al proveedor</v>
          </cell>
        </row>
        <row r="13">
          <cell r="B13" t="str">
            <v>48 - Pago al proveedor</v>
          </cell>
        </row>
        <row r="14">
          <cell r="B14" t="str">
            <v>51 - Cargo por ajuste</v>
          </cell>
        </row>
        <row r="15">
          <cell r="B15" t="str">
            <v>53 - Transferencia bancaria</v>
          </cell>
        </row>
        <row r="16">
          <cell r="B16" t="str">
            <v>49 - Cheque emitido</v>
          </cell>
        </row>
      </sheetData>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SITUACION FINANCIERA"/>
      <sheetName val="Definiciones"/>
      <sheetName val="Validaciones"/>
      <sheetName val="ContPAQ"/>
    </sheetNames>
    <sheetDataSet>
      <sheetData sheetId="0"/>
      <sheetData sheetId="1">
        <row r="1">
          <cell r="B1" t="str">
            <v>38 - Pago en efectivo del cliente</v>
          </cell>
          <cell r="D1" t="str">
            <v>Fecha</v>
          </cell>
          <cell r="F1" t="str">
            <v>Ignorar</v>
          </cell>
          <cell r="I1" t="str">
            <v>Igual a</v>
          </cell>
          <cell r="K1" t="str">
            <v>Extraer Texto</v>
          </cell>
          <cell r="M1" t="str">
            <v>Ninguno</v>
          </cell>
        </row>
        <row r="2">
          <cell r="B2" t="str">
            <v>39 - Cheque recibido de cliente</v>
          </cell>
          <cell r="D2" t="str">
            <v>Número</v>
          </cell>
          <cell r="F2" t="str">
            <v>Tipo Documento</v>
          </cell>
          <cell r="I2" t="str">
            <v>Diferente de</v>
          </cell>
          <cell r="K2" t="str">
            <v>Desde Prefijo</v>
          </cell>
          <cell r="M2" t="str">
            <v>Efectivo</v>
          </cell>
        </row>
        <row r="3">
          <cell r="B3" t="str">
            <v>40 - Abono del cliente</v>
          </cell>
          <cell r="D3" t="str">
            <v>Referencia</v>
          </cell>
          <cell r="F3" t="str">
            <v>Fecha</v>
          </cell>
          <cell r="I3" t="str">
            <v>Mayor que</v>
          </cell>
          <cell r="M3" t="str">
            <v>Mismo banco misma plaza</v>
          </cell>
        </row>
        <row r="4">
          <cell r="B4" t="str">
            <v>41 - Abono por pago en mensualidades</v>
          </cell>
          <cell r="D4" t="str">
            <v>Concepto</v>
          </cell>
          <cell r="F4" t="str">
            <v>Código</v>
          </cell>
          <cell r="I4" t="str">
            <v>Menor que</v>
          </cell>
          <cell r="M4" t="str">
            <v>Mismo banco fuera de plaza</v>
          </cell>
        </row>
        <row r="5">
          <cell r="B5" t="str">
            <v>52 - Ingreso recibido</v>
          </cell>
          <cell r="D5" t="str">
            <v>Importe</v>
          </cell>
          <cell r="F5" t="str">
            <v>Nombre</v>
          </cell>
          <cell r="I5" t="str">
            <v>Contiene</v>
          </cell>
          <cell r="M5" t="str">
            <v>Otros bancos misma plaza</v>
          </cell>
        </row>
        <row r="6">
          <cell r="B6" t="str">
            <v>54 - Ingreso no depositado por Traspaso</v>
          </cell>
          <cell r="D6" t="str">
            <v>Cargo</v>
          </cell>
          <cell r="F6" t="str">
            <v>Importe</v>
          </cell>
          <cell r="I6" t="str">
            <v>No Contiene</v>
          </cell>
          <cell r="M6" t="str">
            <v>Otros bancos fuera de plaza</v>
          </cell>
        </row>
        <row r="7">
          <cell r="B7" t="str">
            <v>42 - Ingreso bancario</v>
          </cell>
          <cell r="D7" t="str">
            <v>Abono</v>
          </cell>
          <cell r="F7" t="str">
            <v>Referencia</v>
          </cell>
        </row>
        <row r="8">
          <cell r="B8" t="str">
            <v>50 - Abono por ajuste</v>
          </cell>
          <cell r="D8" t="str">
            <v>Otro</v>
          </cell>
          <cell r="F8" t="str">
            <v>Concepto</v>
          </cell>
        </row>
        <row r="9">
          <cell r="B9" t="str">
            <v>55 - Ingreso por Traspaso</v>
          </cell>
          <cell r="D9" t="str">
            <v>Ignorar</v>
          </cell>
          <cell r="F9" t="str">
            <v>Tipo Depósito</v>
          </cell>
        </row>
        <row r="10">
          <cell r="B10" t="str">
            <v>44 - Depósito</v>
          </cell>
          <cell r="F10" t="str">
            <v>Número</v>
          </cell>
        </row>
        <row r="11">
          <cell r="B11" t="str">
            <v>45 - Egreso bancario</v>
          </cell>
        </row>
        <row r="12">
          <cell r="B12" t="str">
            <v>47 - Abono al proveedor</v>
          </cell>
        </row>
        <row r="13">
          <cell r="B13" t="str">
            <v>48 - Pago al proveedor</v>
          </cell>
        </row>
        <row r="14">
          <cell r="B14" t="str">
            <v>51 - Cargo por ajuste</v>
          </cell>
        </row>
        <row r="15">
          <cell r="B15" t="str">
            <v>53 - Transferencia bancaria</v>
          </cell>
        </row>
        <row r="16">
          <cell r="B16" t="str">
            <v>49 - Cheque emitido</v>
          </cell>
        </row>
      </sheetData>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ciones"/>
      <sheetName val="Validaciones"/>
      <sheetName val="ContPAQ"/>
      <sheetName val="VALORES CIERRE TRIM"/>
      <sheetName val="Hoja1"/>
      <sheetName val="Hoja2"/>
    </sheetNames>
    <sheetDataSet>
      <sheetData sheetId="0">
        <row r="1">
          <cell r="B1" t="str">
            <v>38 - Pago en efectivo del cliente</v>
          </cell>
          <cell r="D1" t="str">
            <v>Fecha</v>
          </cell>
          <cell r="F1" t="str">
            <v>Ignorar</v>
          </cell>
          <cell r="I1" t="str">
            <v>Igual a</v>
          </cell>
          <cell r="K1" t="str">
            <v>Extraer Texto</v>
          </cell>
          <cell r="M1" t="str">
            <v>Ninguno</v>
          </cell>
        </row>
        <row r="2">
          <cell r="B2" t="str">
            <v>39 - Cheque recibido de cliente</v>
          </cell>
          <cell r="D2" t="str">
            <v>Número</v>
          </cell>
          <cell r="F2" t="str">
            <v>Tipo Documento</v>
          </cell>
          <cell r="I2" t="str">
            <v>Diferente de</v>
          </cell>
          <cell r="K2" t="str">
            <v>Desde Prefijo</v>
          </cell>
          <cell r="M2" t="str">
            <v>Efectivo</v>
          </cell>
        </row>
        <row r="3">
          <cell r="B3" t="str">
            <v>40 - Abono del cliente</v>
          </cell>
          <cell r="D3" t="str">
            <v>Referencia</v>
          </cell>
          <cell r="F3" t="str">
            <v>Fecha</v>
          </cell>
          <cell r="I3" t="str">
            <v>Mayor que</v>
          </cell>
          <cell r="M3" t="str">
            <v>Mismo banco misma plaza</v>
          </cell>
        </row>
        <row r="4">
          <cell r="B4" t="str">
            <v>41 - Abono por pago en mensualidades</v>
          </cell>
          <cell r="D4" t="str">
            <v>Concepto</v>
          </cell>
          <cell r="F4" t="str">
            <v>Código</v>
          </cell>
          <cell r="I4" t="str">
            <v>Menor que</v>
          </cell>
          <cell r="M4" t="str">
            <v>Mismo banco fuera de plaza</v>
          </cell>
        </row>
        <row r="5">
          <cell r="B5" t="str">
            <v>52 - Ingreso recibido</v>
          </cell>
          <cell r="D5" t="str">
            <v>Importe</v>
          </cell>
          <cell r="F5" t="str">
            <v>Nombre</v>
          </cell>
          <cell r="I5" t="str">
            <v>Contiene</v>
          </cell>
          <cell r="M5" t="str">
            <v>Otros bancos misma plaza</v>
          </cell>
        </row>
        <row r="6">
          <cell r="B6" t="str">
            <v>54 - Ingreso no depositado por Traspaso</v>
          </cell>
          <cell r="D6" t="str">
            <v>Cargo</v>
          </cell>
          <cell r="F6" t="str">
            <v>Importe</v>
          </cell>
          <cell r="I6" t="str">
            <v>No Contiene</v>
          </cell>
          <cell r="M6" t="str">
            <v>Otros bancos fuera de plaza</v>
          </cell>
        </row>
        <row r="7">
          <cell r="B7" t="str">
            <v>42 - Ingreso bancario</v>
          </cell>
          <cell r="D7" t="str">
            <v>Abono</v>
          </cell>
          <cell r="F7" t="str">
            <v>Referencia</v>
          </cell>
        </row>
        <row r="8">
          <cell r="B8" t="str">
            <v>50 - Abono por ajuste</v>
          </cell>
          <cell r="D8" t="str">
            <v>Otro</v>
          </cell>
          <cell r="F8" t="str">
            <v>Concepto</v>
          </cell>
        </row>
        <row r="9">
          <cell r="B9" t="str">
            <v>55 - Ingreso por Traspaso</v>
          </cell>
          <cell r="D9" t="str">
            <v>Ignorar</v>
          </cell>
          <cell r="F9" t="str">
            <v>Tipo Depósito</v>
          </cell>
        </row>
        <row r="10">
          <cell r="B10" t="str">
            <v>44 - Depósito</v>
          </cell>
          <cell r="F10" t="str">
            <v>Número</v>
          </cell>
        </row>
        <row r="11">
          <cell r="B11" t="str">
            <v>45 - Egreso bancario</v>
          </cell>
        </row>
        <row r="12">
          <cell r="B12" t="str">
            <v>47 - Abono al proveedor</v>
          </cell>
        </row>
        <row r="13">
          <cell r="B13" t="str">
            <v>48 - Pago al proveedor</v>
          </cell>
        </row>
        <row r="14">
          <cell r="B14" t="str">
            <v>51 - Cargo por ajuste</v>
          </cell>
        </row>
        <row r="15">
          <cell r="B15" t="str">
            <v>53 - Transferencia bancaria</v>
          </cell>
        </row>
        <row r="16">
          <cell r="B16" t="str">
            <v>49 - Cheque emitido</v>
          </cell>
        </row>
      </sheetData>
      <sheetData sheetId="1"/>
      <sheetData sheetId="2" refreshError="1"/>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EPTIEMBRE 18"/>
      <sheetName val="Hoja3"/>
      <sheetName val="Definiciones"/>
      <sheetName val="Validaciones"/>
      <sheetName val="ContPAQ"/>
    </sheetNames>
    <sheetDataSet>
      <sheetData sheetId="0"/>
      <sheetData sheetId="1"/>
      <sheetData sheetId="2">
        <row r="1">
          <cell r="B1" t="str">
            <v>38 - Pago en efectivo del cliente</v>
          </cell>
          <cell r="D1" t="str">
            <v>Fecha</v>
          </cell>
          <cell r="F1" t="str">
            <v>Ignorar</v>
          </cell>
          <cell r="I1" t="str">
            <v>Igual a</v>
          </cell>
          <cell r="K1" t="str">
            <v>Extraer Texto</v>
          </cell>
          <cell r="M1" t="str">
            <v>Ninguno</v>
          </cell>
        </row>
        <row r="2">
          <cell r="B2" t="str">
            <v>39 - Cheque recibido de cliente</v>
          </cell>
          <cell r="D2" t="str">
            <v>Número</v>
          </cell>
          <cell r="F2" t="str">
            <v>Tipo Documento</v>
          </cell>
          <cell r="I2" t="str">
            <v>Diferente de</v>
          </cell>
          <cell r="K2" t="str">
            <v>Desde Prefijo</v>
          </cell>
          <cell r="M2" t="str">
            <v>Efectivo</v>
          </cell>
        </row>
        <row r="3">
          <cell r="B3" t="str">
            <v>40 - Abono del cliente</v>
          </cell>
          <cell r="D3" t="str">
            <v>Referencia</v>
          </cell>
          <cell r="F3" t="str">
            <v>Fecha</v>
          </cell>
          <cell r="I3" t="str">
            <v>Mayor que</v>
          </cell>
          <cell r="M3" t="str">
            <v>Mismo banco misma plaza</v>
          </cell>
        </row>
        <row r="4">
          <cell r="B4" t="str">
            <v>41 - Abono por pago en mensualidades</v>
          </cell>
          <cell r="D4" t="str">
            <v>Concepto</v>
          </cell>
          <cell r="F4" t="str">
            <v>Código</v>
          </cell>
          <cell r="I4" t="str">
            <v>Menor que</v>
          </cell>
          <cell r="M4" t="str">
            <v>Mismo banco fuera de plaza</v>
          </cell>
        </row>
        <row r="5">
          <cell r="B5" t="str">
            <v>52 - Ingreso recibido</v>
          </cell>
          <cell r="D5" t="str">
            <v>Importe</v>
          </cell>
          <cell r="F5" t="str">
            <v>Nombre</v>
          </cell>
          <cell r="I5" t="str">
            <v>Contiene</v>
          </cell>
          <cell r="M5" t="str">
            <v>Otros bancos misma plaza</v>
          </cell>
        </row>
        <row r="6">
          <cell r="B6" t="str">
            <v>54 - Ingreso no depositado por Traspaso</v>
          </cell>
          <cell r="D6" t="str">
            <v>Cargo</v>
          </cell>
          <cell r="F6" t="str">
            <v>Importe</v>
          </cell>
          <cell r="I6" t="str">
            <v>No Contiene</v>
          </cell>
          <cell r="M6" t="str">
            <v>Otros bancos fuera de plaza</v>
          </cell>
        </row>
        <row r="7">
          <cell r="B7" t="str">
            <v>42 - Ingreso bancario</v>
          </cell>
          <cell r="D7" t="str">
            <v>Abono</v>
          </cell>
          <cell r="F7" t="str">
            <v>Referencia</v>
          </cell>
        </row>
        <row r="8">
          <cell r="B8" t="str">
            <v>50 - Abono por ajuste</v>
          </cell>
          <cell r="D8" t="str">
            <v>Otro</v>
          </cell>
          <cell r="F8" t="str">
            <v>Concepto</v>
          </cell>
        </row>
        <row r="9">
          <cell r="B9" t="str">
            <v>55 - Ingreso por Traspaso</v>
          </cell>
          <cell r="D9" t="str">
            <v>Ignorar</v>
          </cell>
          <cell r="F9" t="str">
            <v>Tipo Depósito</v>
          </cell>
        </row>
        <row r="10">
          <cell r="B10" t="str">
            <v>44 - Depósito</v>
          </cell>
          <cell r="F10" t="str">
            <v>Número</v>
          </cell>
        </row>
        <row r="11">
          <cell r="B11" t="str">
            <v>45 - Egreso bancario</v>
          </cell>
        </row>
        <row r="12">
          <cell r="B12" t="str">
            <v>47 - Abono al proveedor</v>
          </cell>
        </row>
        <row r="13">
          <cell r="B13" t="str">
            <v>48 - Pago al proveedor</v>
          </cell>
        </row>
        <row r="14">
          <cell r="B14" t="str">
            <v>51 - Cargo por ajuste</v>
          </cell>
        </row>
        <row r="15">
          <cell r="B15" t="str">
            <v>53 - Transferencia bancaria</v>
          </cell>
        </row>
        <row r="16">
          <cell r="B16" t="str">
            <v>49 - Cheque emitido</v>
          </cell>
        </row>
      </sheetData>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SITUACION FINANCIERA"/>
      <sheetName val="BASE"/>
      <sheetName val="CONTPAQ"/>
    </sheetNames>
    <sheetDataSet>
      <sheetData sheetId="0"/>
      <sheetData sheetId="1">
        <row r="15">
          <cell r="B15">
            <v>7381273.5300000003</v>
          </cell>
        </row>
        <row r="36">
          <cell r="E36">
            <v>1452430.24</v>
          </cell>
        </row>
        <row r="42">
          <cell r="E42">
            <v>2390381.13</v>
          </cell>
        </row>
        <row r="83">
          <cell r="B83">
            <v>953795573.17999995</v>
          </cell>
        </row>
        <row r="93">
          <cell r="B93">
            <v>28989674.489999998</v>
          </cell>
        </row>
        <row r="99">
          <cell r="E99">
            <v>60321536.490000002</v>
          </cell>
        </row>
        <row r="102">
          <cell r="B102">
            <v>12390420.310000001</v>
          </cell>
        </row>
        <row r="105">
          <cell r="E105">
            <v>1333960030.3299999</v>
          </cell>
        </row>
        <row r="107">
          <cell r="B107">
            <v>-12728143.35</v>
          </cell>
        </row>
        <row r="110">
          <cell r="E110">
            <v>-8579093.7799999993</v>
          </cell>
        </row>
        <row r="117">
          <cell r="B117">
            <v>15262027.35</v>
          </cell>
        </row>
        <row r="121">
          <cell r="E121">
            <v>80930.5</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DIC  18"/>
      <sheetName val="BASE"/>
    </sheetNames>
    <sheetDataSet>
      <sheetData sheetId="0"/>
      <sheetData sheetId="1">
        <row r="20">
          <cell r="D20">
            <v>60358.13</v>
          </cell>
        </row>
        <row r="34">
          <cell r="D34">
            <v>6550619</v>
          </cell>
        </row>
        <row r="99">
          <cell r="D99">
            <v>18589035.539999999</v>
          </cell>
        </row>
        <row r="112">
          <cell r="D112">
            <v>3388385.34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workbookViewId="0"/>
  </sheetViews>
  <sheetFormatPr baseColWidth="10" defaultRowHeight="14.25" x14ac:dyDescent="0.2"/>
  <cols>
    <col min="1" max="1" width="5.28515625" style="256" customWidth="1"/>
    <col min="2" max="2" width="51.42578125" style="256" bestFit="1" customWidth="1"/>
    <col min="3" max="256" width="11.42578125" style="256"/>
    <col min="257" max="257" width="5.28515625" style="256" customWidth="1"/>
    <col min="258" max="258" width="51.42578125" style="256" bestFit="1" customWidth="1"/>
    <col min="259" max="512" width="11.42578125" style="256"/>
    <col min="513" max="513" width="5.28515625" style="256" customWidth="1"/>
    <col min="514" max="514" width="51.42578125" style="256" bestFit="1" customWidth="1"/>
    <col min="515" max="768" width="11.42578125" style="256"/>
    <col min="769" max="769" width="5.28515625" style="256" customWidth="1"/>
    <col min="770" max="770" width="51.42578125" style="256" bestFit="1" customWidth="1"/>
    <col min="771" max="1024" width="11.42578125" style="256"/>
    <col min="1025" max="1025" width="5.28515625" style="256" customWidth="1"/>
    <col min="1026" max="1026" width="51.42578125" style="256" bestFit="1" customWidth="1"/>
    <col min="1027" max="1280" width="11.42578125" style="256"/>
    <col min="1281" max="1281" width="5.28515625" style="256" customWidth="1"/>
    <col min="1282" max="1282" width="51.42578125" style="256" bestFit="1" customWidth="1"/>
    <col min="1283" max="1536" width="11.42578125" style="256"/>
    <col min="1537" max="1537" width="5.28515625" style="256" customWidth="1"/>
    <col min="1538" max="1538" width="51.42578125" style="256" bestFit="1" customWidth="1"/>
    <col min="1539" max="1792" width="11.42578125" style="256"/>
    <col min="1793" max="1793" width="5.28515625" style="256" customWidth="1"/>
    <col min="1794" max="1794" width="51.42578125" style="256" bestFit="1" customWidth="1"/>
    <col min="1795" max="2048" width="11.42578125" style="256"/>
    <col min="2049" max="2049" width="5.28515625" style="256" customWidth="1"/>
    <col min="2050" max="2050" width="51.42578125" style="256" bestFit="1" customWidth="1"/>
    <col min="2051" max="2304" width="11.42578125" style="256"/>
    <col min="2305" max="2305" width="5.28515625" style="256" customWidth="1"/>
    <col min="2306" max="2306" width="51.42578125" style="256" bestFit="1" customWidth="1"/>
    <col min="2307" max="2560" width="11.42578125" style="256"/>
    <col min="2561" max="2561" width="5.28515625" style="256" customWidth="1"/>
    <col min="2562" max="2562" width="51.42578125" style="256" bestFit="1" customWidth="1"/>
    <col min="2563" max="2816" width="11.42578125" style="256"/>
    <col min="2817" max="2817" width="5.28515625" style="256" customWidth="1"/>
    <col min="2818" max="2818" width="51.42578125" style="256" bestFit="1" customWidth="1"/>
    <col min="2819" max="3072" width="11.42578125" style="256"/>
    <col min="3073" max="3073" width="5.28515625" style="256" customWidth="1"/>
    <col min="3074" max="3074" width="51.42578125" style="256" bestFit="1" customWidth="1"/>
    <col min="3075" max="3328" width="11.42578125" style="256"/>
    <col min="3329" max="3329" width="5.28515625" style="256" customWidth="1"/>
    <col min="3330" max="3330" width="51.42578125" style="256" bestFit="1" customWidth="1"/>
    <col min="3331" max="3584" width="11.42578125" style="256"/>
    <col min="3585" max="3585" width="5.28515625" style="256" customWidth="1"/>
    <col min="3586" max="3586" width="51.42578125" style="256" bestFit="1" customWidth="1"/>
    <col min="3587" max="3840" width="11.42578125" style="256"/>
    <col min="3841" max="3841" width="5.28515625" style="256" customWidth="1"/>
    <col min="3842" max="3842" width="51.42578125" style="256" bestFit="1" customWidth="1"/>
    <col min="3843" max="4096" width="11.42578125" style="256"/>
    <col min="4097" max="4097" width="5.28515625" style="256" customWidth="1"/>
    <col min="4098" max="4098" width="51.42578125" style="256" bestFit="1" customWidth="1"/>
    <col min="4099" max="4352" width="11.42578125" style="256"/>
    <col min="4353" max="4353" width="5.28515625" style="256" customWidth="1"/>
    <col min="4354" max="4354" width="51.42578125" style="256" bestFit="1" customWidth="1"/>
    <col min="4355" max="4608" width="11.42578125" style="256"/>
    <col min="4609" max="4609" width="5.28515625" style="256" customWidth="1"/>
    <col min="4610" max="4610" width="51.42578125" style="256" bestFit="1" customWidth="1"/>
    <col min="4611" max="4864" width="11.42578125" style="256"/>
    <col min="4865" max="4865" width="5.28515625" style="256" customWidth="1"/>
    <col min="4866" max="4866" width="51.42578125" style="256" bestFit="1" customWidth="1"/>
    <col min="4867" max="5120" width="11.42578125" style="256"/>
    <col min="5121" max="5121" width="5.28515625" style="256" customWidth="1"/>
    <col min="5122" max="5122" width="51.42578125" style="256" bestFit="1" customWidth="1"/>
    <col min="5123" max="5376" width="11.42578125" style="256"/>
    <col min="5377" max="5377" width="5.28515625" style="256" customWidth="1"/>
    <col min="5378" max="5378" width="51.42578125" style="256" bestFit="1" customWidth="1"/>
    <col min="5379" max="5632" width="11.42578125" style="256"/>
    <col min="5633" max="5633" width="5.28515625" style="256" customWidth="1"/>
    <col min="5634" max="5634" width="51.42578125" style="256" bestFit="1" customWidth="1"/>
    <col min="5635" max="5888" width="11.42578125" style="256"/>
    <col min="5889" max="5889" width="5.28515625" style="256" customWidth="1"/>
    <col min="5890" max="5890" width="51.42578125" style="256" bestFit="1" customWidth="1"/>
    <col min="5891" max="6144" width="11.42578125" style="256"/>
    <col min="6145" max="6145" width="5.28515625" style="256" customWidth="1"/>
    <col min="6146" max="6146" width="51.42578125" style="256" bestFit="1" customWidth="1"/>
    <col min="6147" max="6400" width="11.42578125" style="256"/>
    <col min="6401" max="6401" width="5.28515625" style="256" customWidth="1"/>
    <col min="6402" max="6402" width="51.42578125" style="256" bestFit="1" customWidth="1"/>
    <col min="6403" max="6656" width="11.42578125" style="256"/>
    <col min="6657" max="6657" width="5.28515625" style="256" customWidth="1"/>
    <col min="6658" max="6658" width="51.42578125" style="256" bestFit="1" customWidth="1"/>
    <col min="6659" max="6912" width="11.42578125" style="256"/>
    <col min="6913" max="6913" width="5.28515625" style="256" customWidth="1"/>
    <col min="6914" max="6914" width="51.42578125" style="256" bestFit="1" customWidth="1"/>
    <col min="6915" max="7168" width="11.42578125" style="256"/>
    <col min="7169" max="7169" width="5.28515625" style="256" customWidth="1"/>
    <col min="7170" max="7170" width="51.42578125" style="256" bestFit="1" customWidth="1"/>
    <col min="7171" max="7424" width="11.42578125" style="256"/>
    <col min="7425" max="7425" width="5.28515625" style="256" customWidth="1"/>
    <col min="7426" max="7426" width="51.42578125" style="256" bestFit="1" customWidth="1"/>
    <col min="7427" max="7680" width="11.42578125" style="256"/>
    <col min="7681" max="7681" width="5.28515625" style="256" customWidth="1"/>
    <col min="7682" max="7682" width="51.42578125" style="256" bestFit="1" customWidth="1"/>
    <col min="7683" max="7936" width="11.42578125" style="256"/>
    <col min="7937" max="7937" width="5.28515625" style="256" customWidth="1"/>
    <col min="7938" max="7938" width="51.42578125" style="256" bestFit="1" customWidth="1"/>
    <col min="7939" max="8192" width="11.42578125" style="256"/>
    <col min="8193" max="8193" width="5.28515625" style="256" customWidth="1"/>
    <col min="8194" max="8194" width="51.42578125" style="256" bestFit="1" customWidth="1"/>
    <col min="8195" max="8448" width="11.42578125" style="256"/>
    <col min="8449" max="8449" width="5.28515625" style="256" customWidth="1"/>
    <col min="8450" max="8450" width="51.42578125" style="256" bestFit="1" customWidth="1"/>
    <col min="8451" max="8704" width="11.42578125" style="256"/>
    <col min="8705" max="8705" width="5.28515625" style="256" customWidth="1"/>
    <col min="8706" max="8706" width="51.42578125" style="256" bestFit="1" customWidth="1"/>
    <col min="8707" max="8960" width="11.42578125" style="256"/>
    <col min="8961" max="8961" width="5.28515625" style="256" customWidth="1"/>
    <col min="8962" max="8962" width="51.42578125" style="256" bestFit="1" customWidth="1"/>
    <col min="8963" max="9216" width="11.42578125" style="256"/>
    <col min="9217" max="9217" width="5.28515625" style="256" customWidth="1"/>
    <col min="9218" max="9218" width="51.42578125" style="256" bestFit="1" customWidth="1"/>
    <col min="9219" max="9472" width="11.42578125" style="256"/>
    <col min="9473" max="9473" width="5.28515625" style="256" customWidth="1"/>
    <col min="9474" max="9474" width="51.42578125" style="256" bestFit="1" customWidth="1"/>
    <col min="9475" max="9728" width="11.42578125" style="256"/>
    <col min="9729" max="9729" width="5.28515625" style="256" customWidth="1"/>
    <col min="9730" max="9730" width="51.42578125" style="256" bestFit="1" customWidth="1"/>
    <col min="9731" max="9984" width="11.42578125" style="256"/>
    <col min="9985" max="9985" width="5.28515625" style="256" customWidth="1"/>
    <col min="9986" max="9986" width="51.42578125" style="256" bestFit="1" customWidth="1"/>
    <col min="9987" max="10240" width="11.42578125" style="256"/>
    <col min="10241" max="10241" width="5.28515625" style="256" customWidth="1"/>
    <col min="10242" max="10242" width="51.42578125" style="256" bestFit="1" customWidth="1"/>
    <col min="10243" max="10496" width="11.42578125" style="256"/>
    <col min="10497" max="10497" width="5.28515625" style="256" customWidth="1"/>
    <col min="10498" max="10498" width="51.42578125" style="256" bestFit="1" customWidth="1"/>
    <col min="10499" max="10752" width="11.42578125" style="256"/>
    <col min="10753" max="10753" width="5.28515625" style="256" customWidth="1"/>
    <col min="10754" max="10754" width="51.42578125" style="256" bestFit="1" customWidth="1"/>
    <col min="10755" max="11008" width="11.42578125" style="256"/>
    <col min="11009" max="11009" width="5.28515625" style="256" customWidth="1"/>
    <col min="11010" max="11010" width="51.42578125" style="256" bestFit="1" customWidth="1"/>
    <col min="11011" max="11264" width="11.42578125" style="256"/>
    <col min="11265" max="11265" width="5.28515625" style="256" customWidth="1"/>
    <col min="11266" max="11266" width="51.42578125" style="256" bestFit="1" customWidth="1"/>
    <col min="11267" max="11520" width="11.42578125" style="256"/>
    <col min="11521" max="11521" width="5.28515625" style="256" customWidth="1"/>
    <col min="11522" max="11522" width="51.42578125" style="256" bestFit="1" customWidth="1"/>
    <col min="11523" max="11776" width="11.42578125" style="256"/>
    <col min="11777" max="11777" width="5.28515625" style="256" customWidth="1"/>
    <col min="11778" max="11778" width="51.42578125" style="256" bestFit="1" customWidth="1"/>
    <col min="11779" max="12032" width="11.42578125" style="256"/>
    <col min="12033" max="12033" width="5.28515625" style="256" customWidth="1"/>
    <col min="12034" max="12034" width="51.42578125" style="256" bestFit="1" customWidth="1"/>
    <col min="12035" max="12288" width="11.42578125" style="256"/>
    <col min="12289" max="12289" width="5.28515625" style="256" customWidth="1"/>
    <col min="12290" max="12290" width="51.42578125" style="256" bestFit="1" customWidth="1"/>
    <col min="12291" max="12544" width="11.42578125" style="256"/>
    <col min="12545" max="12545" width="5.28515625" style="256" customWidth="1"/>
    <col min="12546" max="12546" width="51.42578125" style="256" bestFit="1" customWidth="1"/>
    <col min="12547" max="12800" width="11.42578125" style="256"/>
    <col min="12801" max="12801" width="5.28515625" style="256" customWidth="1"/>
    <col min="12802" max="12802" width="51.42578125" style="256" bestFit="1" customWidth="1"/>
    <col min="12803" max="13056" width="11.42578125" style="256"/>
    <col min="13057" max="13057" width="5.28515625" style="256" customWidth="1"/>
    <col min="13058" max="13058" width="51.42578125" style="256" bestFit="1" customWidth="1"/>
    <col min="13059" max="13312" width="11.42578125" style="256"/>
    <col min="13313" max="13313" width="5.28515625" style="256" customWidth="1"/>
    <col min="13314" max="13314" width="51.42578125" style="256" bestFit="1" customWidth="1"/>
    <col min="13315" max="13568" width="11.42578125" style="256"/>
    <col min="13569" max="13569" width="5.28515625" style="256" customWidth="1"/>
    <col min="13570" max="13570" width="51.42578125" style="256" bestFit="1" customWidth="1"/>
    <col min="13571" max="13824" width="11.42578125" style="256"/>
    <col min="13825" max="13825" width="5.28515625" style="256" customWidth="1"/>
    <col min="13826" max="13826" width="51.42578125" style="256" bestFit="1" customWidth="1"/>
    <col min="13827" max="14080" width="11.42578125" style="256"/>
    <col min="14081" max="14081" width="5.28515625" style="256" customWidth="1"/>
    <col min="14082" max="14082" width="51.42578125" style="256" bestFit="1" customWidth="1"/>
    <col min="14083" max="14336" width="11.42578125" style="256"/>
    <col min="14337" max="14337" width="5.28515625" style="256" customWidth="1"/>
    <col min="14338" max="14338" width="51.42578125" style="256" bestFit="1" customWidth="1"/>
    <col min="14339" max="14592" width="11.42578125" style="256"/>
    <col min="14593" max="14593" width="5.28515625" style="256" customWidth="1"/>
    <col min="14594" max="14594" width="51.42578125" style="256" bestFit="1" customWidth="1"/>
    <col min="14595" max="14848" width="11.42578125" style="256"/>
    <col min="14849" max="14849" width="5.28515625" style="256" customWidth="1"/>
    <col min="14850" max="14850" width="51.42578125" style="256" bestFit="1" customWidth="1"/>
    <col min="14851" max="15104" width="11.42578125" style="256"/>
    <col min="15105" max="15105" width="5.28515625" style="256" customWidth="1"/>
    <col min="15106" max="15106" width="51.42578125" style="256" bestFit="1" customWidth="1"/>
    <col min="15107" max="15360" width="11.42578125" style="256"/>
    <col min="15361" max="15361" width="5.28515625" style="256" customWidth="1"/>
    <col min="15362" max="15362" width="51.42578125" style="256" bestFit="1" customWidth="1"/>
    <col min="15363" max="15616" width="11.42578125" style="256"/>
    <col min="15617" max="15617" width="5.28515625" style="256" customWidth="1"/>
    <col min="15618" max="15618" width="51.42578125" style="256" bestFit="1" customWidth="1"/>
    <col min="15619" max="15872" width="11.42578125" style="256"/>
    <col min="15873" max="15873" width="5.28515625" style="256" customWidth="1"/>
    <col min="15874" max="15874" width="51.42578125" style="256" bestFit="1" customWidth="1"/>
    <col min="15875" max="16128" width="11.42578125" style="256"/>
    <col min="16129" max="16129" width="5.28515625" style="256" customWidth="1"/>
    <col min="16130" max="16130" width="51.42578125" style="256" bestFit="1" customWidth="1"/>
    <col min="16131" max="16384" width="11.42578125" style="256"/>
  </cols>
  <sheetData>
    <row r="2" spans="1:2" ht="15.75" x14ac:dyDescent="0.25">
      <c r="A2" s="572" t="s">
        <v>1113</v>
      </c>
    </row>
    <row r="4" spans="1:2" ht="15.75" x14ac:dyDescent="0.25">
      <c r="A4" s="573" t="s">
        <v>1114</v>
      </c>
    </row>
    <row r="5" spans="1:2" s="576" customFormat="1" x14ac:dyDescent="0.25">
      <c r="A5" s="574"/>
      <c r="B5" s="575" t="s">
        <v>1115</v>
      </c>
    </row>
    <row r="6" spans="1:2" s="576" customFormat="1" x14ac:dyDescent="0.25">
      <c r="A6" s="574"/>
      <c r="B6" s="575" t="s">
        <v>1116</v>
      </c>
    </row>
    <row r="7" spans="1:2" s="576" customFormat="1" x14ac:dyDescent="0.25">
      <c r="A7" s="574"/>
      <c r="B7" s="575" t="s">
        <v>1126</v>
      </c>
    </row>
    <row r="8" spans="1:2" s="576" customFormat="1" x14ac:dyDescent="0.25">
      <c r="A8" s="574"/>
      <c r="B8" s="575" t="s">
        <v>1117</v>
      </c>
    </row>
    <row r="9" spans="1:2" s="576" customFormat="1" x14ac:dyDescent="0.25">
      <c r="A9" s="574"/>
      <c r="B9" s="575" t="s">
        <v>1118</v>
      </c>
    </row>
    <row r="10" spans="1:2" s="576" customFormat="1" x14ac:dyDescent="0.25">
      <c r="A10" s="574"/>
      <c r="B10" s="575" t="s">
        <v>1119</v>
      </c>
    </row>
    <row r="11" spans="1:2" s="576" customFormat="1" ht="15" x14ac:dyDescent="0.25">
      <c r="A11" s="577"/>
      <c r="B11" s="576" t="s">
        <v>1120</v>
      </c>
    </row>
    <row r="12" spans="1:2" s="576" customFormat="1" x14ac:dyDescent="0.25">
      <c r="B12" s="576" t="s">
        <v>1121</v>
      </c>
    </row>
    <row r="13" spans="1:2" s="576" customFormat="1" x14ac:dyDescent="0.25">
      <c r="B13" s="576" t="s">
        <v>1122</v>
      </c>
    </row>
    <row r="15" spans="1:2" ht="15.75" x14ac:dyDescent="0.25">
      <c r="A15" s="573" t="s">
        <v>1123</v>
      </c>
    </row>
    <row r="16" spans="1:2" s="576" customFormat="1" x14ac:dyDescent="0.25">
      <c r="B16" s="576" t="s">
        <v>1124</v>
      </c>
    </row>
    <row r="17" spans="2:2" s="576" customFormat="1" x14ac:dyDescent="0.25">
      <c r="B17" s="576" t="s">
        <v>1125</v>
      </c>
    </row>
  </sheetData>
  <pageMargins left="0.31496062992125984" right="0.27559055118110237"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workbookViewId="0">
      <selection sqref="A1:C1"/>
    </sheetView>
  </sheetViews>
  <sheetFormatPr baseColWidth="10" defaultRowHeight="15" x14ac:dyDescent="0.25"/>
  <cols>
    <col min="1" max="1" width="24.140625" style="619" customWidth="1"/>
    <col min="2" max="2" width="83.7109375" customWidth="1"/>
    <col min="3" max="3" width="16.7109375" style="635" customWidth="1"/>
    <col min="4" max="4" width="63.140625" style="605" customWidth="1"/>
    <col min="5" max="5" width="16.42578125" style="622" bestFit="1" customWidth="1"/>
    <col min="257" max="257" width="24.140625" customWidth="1"/>
    <col min="258" max="258" width="83.7109375" customWidth="1"/>
    <col min="259" max="259" width="16.7109375" customWidth="1"/>
    <col min="260" max="260" width="63.140625" customWidth="1"/>
    <col min="261" max="261" width="16.42578125" bestFit="1" customWidth="1"/>
    <col min="513" max="513" width="24.140625" customWidth="1"/>
    <col min="514" max="514" width="83.7109375" customWidth="1"/>
    <col min="515" max="515" width="16.7109375" customWidth="1"/>
    <col min="516" max="516" width="63.140625" customWidth="1"/>
    <col min="517" max="517" width="16.42578125" bestFit="1" customWidth="1"/>
    <col min="769" max="769" width="24.140625" customWidth="1"/>
    <col min="770" max="770" width="83.7109375" customWidth="1"/>
    <col min="771" max="771" width="16.7109375" customWidth="1"/>
    <col min="772" max="772" width="63.140625" customWidth="1"/>
    <col min="773" max="773" width="16.42578125" bestFit="1" customWidth="1"/>
    <col min="1025" max="1025" width="24.140625" customWidth="1"/>
    <col min="1026" max="1026" width="83.7109375" customWidth="1"/>
    <col min="1027" max="1027" width="16.7109375" customWidth="1"/>
    <col min="1028" max="1028" width="63.140625" customWidth="1"/>
    <col min="1029" max="1029" width="16.42578125" bestFit="1" customWidth="1"/>
    <col min="1281" max="1281" width="24.140625" customWidth="1"/>
    <col min="1282" max="1282" width="83.7109375" customWidth="1"/>
    <col min="1283" max="1283" width="16.7109375" customWidth="1"/>
    <col min="1284" max="1284" width="63.140625" customWidth="1"/>
    <col min="1285" max="1285" width="16.42578125" bestFit="1" customWidth="1"/>
    <col min="1537" max="1537" width="24.140625" customWidth="1"/>
    <col min="1538" max="1538" width="83.7109375" customWidth="1"/>
    <col min="1539" max="1539" width="16.7109375" customWidth="1"/>
    <col min="1540" max="1540" width="63.140625" customWidth="1"/>
    <col min="1541" max="1541" width="16.42578125" bestFit="1" customWidth="1"/>
    <col min="1793" max="1793" width="24.140625" customWidth="1"/>
    <col min="1794" max="1794" width="83.7109375" customWidth="1"/>
    <col min="1795" max="1795" width="16.7109375" customWidth="1"/>
    <col min="1796" max="1796" width="63.140625" customWidth="1"/>
    <col min="1797" max="1797" width="16.42578125" bestFit="1" customWidth="1"/>
    <col min="2049" max="2049" width="24.140625" customWidth="1"/>
    <col min="2050" max="2050" width="83.7109375" customWidth="1"/>
    <col min="2051" max="2051" width="16.7109375" customWidth="1"/>
    <col min="2052" max="2052" width="63.140625" customWidth="1"/>
    <col min="2053" max="2053" width="16.42578125" bestFit="1" customWidth="1"/>
    <col min="2305" max="2305" width="24.140625" customWidth="1"/>
    <col min="2306" max="2306" width="83.7109375" customWidth="1"/>
    <col min="2307" max="2307" width="16.7109375" customWidth="1"/>
    <col min="2308" max="2308" width="63.140625" customWidth="1"/>
    <col min="2309" max="2309" width="16.42578125" bestFit="1" customWidth="1"/>
    <col min="2561" max="2561" width="24.140625" customWidth="1"/>
    <col min="2562" max="2562" width="83.7109375" customWidth="1"/>
    <col min="2563" max="2563" width="16.7109375" customWidth="1"/>
    <col min="2564" max="2564" width="63.140625" customWidth="1"/>
    <col min="2565" max="2565" width="16.42578125" bestFit="1" customWidth="1"/>
    <col min="2817" max="2817" width="24.140625" customWidth="1"/>
    <col min="2818" max="2818" width="83.7109375" customWidth="1"/>
    <col min="2819" max="2819" width="16.7109375" customWidth="1"/>
    <col min="2820" max="2820" width="63.140625" customWidth="1"/>
    <col min="2821" max="2821" width="16.42578125" bestFit="1" customWidth="1"/>
    <col min="3073" max="3073" width="24.140625" customWidth="1"/>
    <col min="3074" max="3074" width="83.7109375" customWidth="1"/>
    <col min="3075" max="3075" width="16.7109375" customWidth="1"/>
    <col min="3076" max="3076" width="63.140625" customWidth="1"/>
    <col min="3077" max="3077" width="16.42578125" bestFit="1" customWidth="1"/>
    <col min="3329" max="3329" width="24.140625" customWidth="1"/>
    <col min="3330" max="3330" width="83.7109375" customWidth="1"/>
    <col min="3331" max="3331" width="16.7109375" customWidth="1"/>
    <col min="3332" max="3332" width="63.140625" customWidth="1"/>
    <col min="3333" max="3333" width="16.42578125" bestFit="1" customWidth="1"/>
    <col min="3585" max="3585" width="24.140625" customWidth="1"/>
    <col min="3586" max="3586" width="83.7109375" customWidth="1"/>
    <col min="3587" max="3587" width="16.7109375" customWidth="1"/>
    <col min="3588" max="3588" width="63.140625" customWidth="1"/>
    <col min="3589" max="3589" width="16.42578125" bestFit="1" customWidth="1"/>
    <col min="3841" max="3841" width="24.140625" customWidth="1"/>
    <col min="3842" max="3842" width="83.7109375" customWidth="1"/>
    <col min="3843" max="3843" width="16.7109375" customWidth="1"/>
    <col min="3844" max="3844" width="63.140625" customWidth="1"/>
    <col min="3845" max="3845" width="16.42578125" bestFit="1" customWidth="1"/>
    <col min="4097" max="4097" width="24.140625" customWidth="1"/>
    <col min="4098" max="4098" width="83.7109375" customWidth="1"/>
    <col min="4099" max="4099" width="16.7109375" customWidth="1"/>
    <col min="4100" max="4100" width="63.140625" customWidth="1"/>
    <col min="4101" max="4101" width="16.42578125" bestFit="1" customWidth="1"/>
    <col min="4353" max="4353" width="24.140625" customWidth="1"/>
    <col min="4354" max="4354" width="83.7109375" customWidth="1"/>
    <col min="4355" max="4355" width="16.7109375" customWidth="1"/>
    <col min="4356" max="4356" width="63.140625" customWidth="1"/>
    <col min="4357" max="4357" width="16.42578125" bestFit="1" customWidth="1"/>
    <col min="4609" max="4609" width="24.140625" customWidth="1"/>
    <col min="4610" max="4610" width="83.7109375" customWidth="1"/>
    <col min="4611" max="4611" width="16.7109375" customWidth="1"/>
    <col min="4612" max="4612" width="63.140625" customWidth="1"/>
    <col min="4613" max="4613" width="16.42578125" bestFit="1" customWidth="1"/>
    <col min="4865" max="4865" width="24.140625" customWidth="1"/>
    <col min="4866" max="4866" width="83.7109375" customWidth="1"/>
    <col min="4867" max="4867" width="16.7109375" customWidth="1"/>
    <col min="4868" max="4868" width="63.140625" customWidth="1"/>
    <col min="4869" max="4869" width="16.42578125" bestFit="1" customWidth="1"/>
    <col min="5121" max="5121" width="24.140625" customWidth="1"/>
    <col min="5122" max="5122" width="83.7109375" customWidth="1"/>
    <col min="5123" max="5123" width="16.7109375" customWidth="1"/>
    <col min="5124" max="5124" width="63.140625" customWidth="1"/>
    <col min="5125" max="5125" width="16.42578125" bestFit="1" customWidth="1"/>
    <col min="5377" max="5377" width="24.140625" customWidth="1"/>
    <col min="5378" max="5378" width="83.7109375" customWidth="1"/>
    <col min="5379" max="5379" width="16.7109375" customWidth="1"/>
    <col min="5380" max="5380" width="63.140625" customWidth="1"/>
    <col min="5381" max="5381" width="16.42578125" bestFit="1" customWidth="1"/>
    <col min="5633" max="5633" width="24.140625" customWidth="1"/>
    <col min="5634" max="5634" width="83.7109375" customWidth="1"/>
    <col min="5635" max="5635" width="16.7109375" customWidth="1"/>
    <col min="5636" max="5636" width="63.140625" customWidth="1"/>
    <col min="5637" max="5637" width="16.42578125" bestFit="1" customWidth="1"/>
    <col min="5889" max="5889" width="24.140625" customWidth="1"/>
    <col min="5890" max="5890" width="83.7109375" customWidth="1"/>
    <col min="5891" max="5891" width="16.7109375" customWidth="1"/>
    <col min="5892" max="5892" width="63.140625" customWidth="1"/>
    <col min="5893" max="5893" width="16.42578125" bestFit="1" customWidth="1"/>
    <col min="6145" max="6145" width="24.140625" customWidth="1"/>
    <col min="6146" max="6146" width="83.7109375" customWidth="1"/>
    <col min="6147" max="6147" width="16.7109375" customWidth="1"/>
    <col min="6148" max="6148" width="63.140625" customWidth="1"/>
    <col min="6149" max="6149" width="16.42578125" bestFit="1" customWidth="1"/>
    <col min="6401" max="6401" width="24.140625" customWidth="1"/>
    <col min="6402" max="6402" width="83.7109375" customWidth="1"/>
    <col min="6403" max="6403" width="16.7109375" customWidth="1"/>
    <col min="6404" max="6404" width="63.140625" customWidth="1"/>
    <col min="6405" max="6405" width="16.42578125" bestFit="1" customWidth="1"/>
    <col min="6657" max="6657" width="24.140625" customWidth="1"/>
    <col min="6658" max="6658" width="83.7109375" customWidth="1"/>
    <col min="6659" max="6659" width="16.7109375" customWidth="1"/>
    <col min="6660" max="6660" width="63.140625" customWidth="1"/>
    <col min="6661" max="6661" width="16.42578125" bestFit="1" customWidth="1"/>
    <col min="6913" max="6913" width="24.140625" customWidth="1"/>
    <col min="6914" max="6914" width="83.7109375" customWidth="1"/>
    <col min="6915" max="6915" width="16.7109375" customWidth="1"/>
    <col min="6916" max="6916" width="63.140625" customWidth="1"/>
    <col min="6917" max="6917" width="16.42578125" bestFit="1" customWidth="1"/>
    <col min="7169" max="7169" width="24.140625" customWidth="1"/>
    <col min="7170" max="7170" width="83.7109375" customWidth="1"/>
    <col min="7171" max="7171" width="16.7109375" customWidth="1"/>
    <col min="7172" max="7172" width="63.140625" customWidth="1"/>
    <col min="7173" max="7173" width="16.42578125" bestFit="1" customWidth="1"/>
    <col min="7425" max="7425" width="24.140625" customWidth="1"/>
    <col min="7426" max="7426" width="83.7109375" customWidth="1"/>
    <col min="7427" max="7427" width="16.7109375" customWidth="1"/>
    <col min="7428" max="7428" width="63.140625" customWidth="1"/>
    <col min="7429" max="7429" width="16.42578125" bestFit="1" customWidth="1"/>
    <col min="7681" max="7681" width="24.140625" customWidth="1"/>
    <col min="7682" max="7682" width="83.7109375" customWidth="1"/>
    <col min="7683" max="7683" width="16.7109375" customWidth="1"/>
    <col min="7684" max="7684" width="63.140625" customWidth="1"/>
    <col min="7685" max="7685" width="16.42578125" bestFit="1" customWidth="1"/>
    <col min="7937" max="7937" width="24.140625" customWidth="1"/>
    <col min="7938" max="7938" width="83.7109375" customWidth="1"/>
    <col min="7939" max="7939" width="16.7109375" customWidth="1"/>
    <col min="7940" max="7940" width="63.140625" customWidth="1"/>
    <col min="7941" max="7941" width="16.42578125" bestFit="1" customWidth="1"/>
    <col min="8193" max="8193" width="24.140625" customWidth="1"/>
    <col min="8194" max="8194" width="83.7109375" customWidth="1"/>
    <col min="8195" max="8195" width="16.7109375" customWidth="1"/>
    <col min="8196" max="8196" width="63.140625" customWidth="1"/>
    <col min="8197" max="8197" width="16.42578125" bestFit="1" customWidth="1"/>
    <col min="8449" max="8449" width="24.140625" customWidth="1"/>
    <col min="8450" max="8450" width="83.7109375" customWidth="1"/>
    <col min="8451" max="8451" width="16.7109375" customWidth="1"/>
    <col min="8452" max="8452" width="63.140625" customWidth="1"/>
    <col min="8453" max="8453" width="16.42578125" bestFit="1" customWidth="1"/>
    <col min="8705" max="8705" width="24.140625" customWidth="1"/>
    <col min="8706" max="8706" width="83.7109375" customWidth="1"/>
    <col min="8707" max="8707" width="16.7109375" customWidth="1"/>
    <col min="8708" max="8708" width="63.140625" customWidth="1"/>
    <col min="8709" max="8709" width="16.42578125" bestFit="1" customWidth="1"/>
    <col min="8961" max="8961" width="24.140625" customWidth="1"/>
    <col min="8962" max="8962" width="83.7109375" customWidth="1"/>
    <col min="8963" max="8963" width="16.7109375" customWidth="1"/>
    <col min="8964" max="8964" width="63.140625" customWidth="1"/>
    <col min="8965" max="8965" width="16.42578125" bestFit="1" customWidth="1"/>
    <col min="9217" max="9217" width="24.140625" customWidth="1"/>
    <col min="9218" max="9218" width="83.7109375" customWidth="1"/>
    <col min="9219" max="9219" width="16.7109375" customWidth="1"/>
    <col min="9220" max="9220" width="63.140625" customWidth="1"/>
    <col min="9221" max="9221" width="16.42578125" bestFit="1" customWidth="1"/>
    <col min="9473" max="9473" width="24.140625" customWidth="1"/>
    <col min="9474" max="9474" width="83.7109375" customWidth="1"/>
    <col min="9475" max="9475" width="16.7109375" customWidth="1"/>
    <col min="9476" max="9476" width="63.140625" customWidth="1"/>
    <col min="9477" max="9477" width="16.42578125" bestFit="1" customWidth="1"/>
    <col min="9729" max="9729" width="24.140625" customWidth="1"/>
    <col min="9730" max="9730" width="83.7109375" customWidth="1"/>
    <col min="9731" max="9731" width="16.7109375" customWidth="1"/>
    <col min="9732" max="9732" width="63.140625" customWidth="1"/>
    <col min="9733" max="9733" width="16.42578125" bestFit="1" customWidth="1"/>
    <col min="9985" max="9985" width="24.140625" customWidth="1"/>
    <col min="9986" max="9986" width="83.7109375" customWidth="1"/>
    <col min="9987" max="9987" width="16.7109375" customWidth="1"/>
    <col min="9988" max="9988" width="63.140625" customWidth="1"/>
    <col min="9989" max="9989" width="16.42578125" bestFit="1" customWidth="1"/>
    <col min="10241" max="10241" width="24.140625" customWidth="1"/>
    <col min="10242" max="10242" width="83.7109375" customWidth="1"/>
    <col min="10243" max="10243" width="16.7109375" customWidth="1"/>
    <col min="10244" max="10244" width="63.140625" customWidth="1"/>
    <col min="10245" max="10245" width="16.42578125" bestFit="1" customWidth="1"/>
    <col min="10497" max="10497" width="24.140625" customWidth="1"/>
    <col min="10498" max="10498" width="83.7109375" customWidth="1"/>
    <col min="10499" max="10499" width="16.7109375" customWidth="1"/>
    <col min="10500" max="10500" width="63.140625" customWidth="1"/>
    <col min="10501" max="10501" width="16.42578125" bestFit="1" customWidth="1"/>
    <col min="10753" max="10753" width="24.140625" customWidth="1"/>
    <col min="10754" max="10754" width="83.7109375" customWidth="1"/>
    <col min="10755" max="10755" width="16.7109375" customWidth="1"/>
    <col min="10756" max="10756" width="63.140625" customWidth="1"/>
    <col min="10757" max="10757" width="16.42578125" bestFit="1" customWidth="1"/>
    <col min="11009" max="11009" width="24.140625" customWidth="1"/>
    <col min="11010" max="11010" width="83.7109375" customWidth="1"/>
    <col min="11011" max="11011" width="16.7109375" customWidth="1"/>
    <col min="11012" max="11012" width="63.140625" customWidth="1"/>
    <col min="11013" max="11013" width="16.42578125" bestFit="1" customWidth="1"/>
    <col min="11265" max="11265" width="24.140625" customWidth="1"/>
    <col min="11266" max="11266" width="83.7109375" customWidth="1"/>
    <col min="11267" max="11267" width="16.7109375" customWidth="1"/>
    <col min="11268" max="11268" width="63.140625" customWidth="1"/>
    <col min="11269" max="11269" width="16.42578125" bestFit="1" customWidth="1"/>
    <col min="11521" max="11521" width="24.140625" customWidth="1"/>
    <col min="11522" max="11522" width="83.7109375" customWidth="1"/>
    <col min="11523" max="11523" width="16.7109375" customWidth="1"/>
    <col min="11524" max="11524" width="63.140625" customWidth="1"/>
    <col min="11525" max="11525" width="16.42578125" bestFit="1" customWidth="1"/>
    <col min="11777" max="11777" width="24.140625" customWidth="1"/>
    <col min="11778" max="11778" width="83.7109375" customWidth="1"/>
    <col min="11779" max="11779" width="16.7109375" customWidth="1"/>
    <col min="11780" max="11780" width="63.140625" customWidth="1"/>
    <col min="11781" max="11781" width="16.42578125" bestFit="1" customWidth="1"/>
    <col min="12033" max="12033" width="24.140625" customWidth="1"/>
    <col min="12034" max="12034" width="83.7109375" customWidth="1"/>
    <col min="12035" max="12035" width="16.7109375" customWidth="1"/>
    <col min="12036" max="12036" width="63.140625" customWidth="1"/>
    <col min="12037" max="12037" width="16.42578125" bestFit="1" customWidth="1"/>
    <col min="12289" max="12289" width="24.140625" customWidth="1"/>
    <col min="12290" max="12290" width="83.7109375" customWidth="1"/>
    <col min="12291" max="12291" width="16.7109375" customWidth="1"/>
    <col min="12292" max="12292" width="63.140625" customWidth="1"/>
    <col min="12293" max="12293" width="16.42578125" bestFit="1" customWidth="1"/>
    <col min="12545" max="12545" width="24.140625" customWidth="1"/>
    <col min="12546" max="12546" width="83.7109375" customWidth="1"/>
    <col min="12547" max="12547" width="16.7109375" customWidth="1"/>
    <col min="12548" max="12548" width="63.140625" customWidth="1"/>
    <col min="12549" max="12549" width="16.42578125" bestFit="1" customWidth="1"/>
    <col min="12801" max="12801" width="24.140625" customWidth="1"/>
    <col min="12802" max="12802" width="83.7109375" customWidth="1"/>
    <col min="12803" max="12803" width="16.7109375" customWidth="1"/>
    <col min="12804" max="12804" width="63.140625" customWidth="1"/>
    <col min="12805" max="12805" width="16.42578125" bestFit="1" customWidth="1"/>
    <col min="13057" max="13057" width="24.140625" customWidth="1"/>
    <col min="13058" max="13058" width="83.7109375" customWidth="1"/>
    <col min="13059" max="13059" width="16.7109375" customWidth="1"/>
    <col min="13060" max="13060" width="63.140625" customWidth="1"/>
    <col min="13061" max="13061" width="16.42578125" bestFit="1" customWidth="1"/>
    <col min="13313" max="13313" width="24.140625" customWidth="1"/>
    <col min="13314" max="13314" width="83.7109375" customWidth="1"/>
    <col min="13315" max="13315" width="16.7109375" customWidth="1"/>
    <col min="13316" max="13316" width="63.140625" customWidth="1"/>
    <col min="13317" max="13317" width="16.42578125" bestFit="1" customWidth="1"/>
    <col min="13569" max="13569" width="24.140625" customWidth="1"/>
    <col min="13570" max="13570" width="83.7109375" customWidth="1"/>
    <col min="13571" max="13571" width="16.7109375" customWidth="1"/>
    <col min="13572" max="13572" width="63.140625" customWidth="1"/>
    <col min="13573" max="13573" width="16.42578125" bestFit="1" customWidth="1"/>
    <col min="13825" max="13825" width="24.140625" customWidth="1"/>
    <col min="13826" max="13826" width="83.7109375" customWidth="1"/>
    <col min="13827" max="13827" width="16.7109375" customWidth="1"/>
    <col min="13828" max="13828" width="63.140625" customWidth="1"/>
    <col min="13829" max="13829" width="16.42578125" bestFit="1" customWidth="1"/>
    <col min="14081" max="14081" width="24.140625" customWidth="1"/>
    <col min="14082" max="14082" width="83.7109375" customWidth="1"/>
    <col min="14083" max="14083" width="16.7109375" customWidth="1"/>
    <col min="14084" max="14084" width="63.140625" customWidth="1"/>
    <col min="14085" max="14085" width="16.42578125" bestFit="1" customWidth="1"/>
    <col min="14337" max="14337" width="24.140625" customWidth="1"/>
    <col min="14338" max="14338" width="83.7109375" customWidth="1"/>
    <col min="14339" max="14339" width="16.7109375" customWidth="1"/>
    <col min="14340" max="14340" width="63.140625" customWidth="1"/>
    <col min="14341" max="14341" width="16.42578125" bestFit="1" customWidth="1"/>
    <col min="14593" max="14593" width="24.140625" customWidth="1"/>
    <col min="14594" max="14594" width="83.7109375" customWidth="1"/>
    <col min="14595" max="14595" width="16.7109375" customWidth="1"/>
    <col min="14596" max="14596" width="63.140625" customWidth="1"/>
    <col min="14597" max="14597" width="16.42578125" bestFit="1" customWidth="1"/>
    <col min="14849" max="14849" width="24.140625" customWidth="1"/>
    <col min="14850" max="14850" width="83.7109375" customWidth="1"/>
    <col min="14851" max="14851" width="16.7109375" customWidth="1"/>
    <col min="14852" max="14852" width="63.140625" customWidth="1"/>
    <col min="14853" max="14853" width="16.42578125" bestFit="1" customWidth="1"/>
    <col min="15105" max="15105" width="24.140625" customWidth="1"/>
    <col min="15106" max="15106" width="83.7109375" customWidth="1"/>
    <col min="15107" max="15107" width="16.7109375" customWidth="1"/>
    <col min="15108" max="15108" width="63.140625" customWidth="1"/>
    <col min="15109" max="15109" width="16.42578125" bestFit="1" customWidth="1"/>
    <col min="15361" max="15361" width="24.140625" customWidth="1"/>
    <col min="15362" max="15362" width="83.7109375" customWidth="1"/>
    <col min="15363" max="15363" width="16.7109375" customWidth="1"/>
    <col min="15364" max="15364" width="63.140625" customWidth="1"/>
    <col min="15365" max="15365" width="16.42578125" bestFit="1" customWidth="1"/>
    <col min="15617" max="15617" width="24.140625" customWidth="1"/>
    <col min="15618" max="15618" width="83.7109375" customWidth="1"/>
    <col min="15619" max="15619" width="16.7109375" customWidth="1"/>
    <col min="15620" max="15620" width="63.140625" customWidth="1"/>
    <col min="15621" max="15621" width="16.42578125" bestFit="1" customWidth="1"/>
    <col min="15873" max="15873" width="24.140625" customWidth="1"/>
    <col min="15874" max="15874" width="83.7109375" customWidth="1"/>
    <col min="15875" max="15875" width="16.7109375" customWidth="1"/>
    <col min="15876" max="15876" width="63.140625" customWidth="1"/>
    <col min="15877" max="15877" width="16.42578125" bestFit="1" customWidth="1"/>
    <col min="16129" max="16129" width="24.140625" customWidth="1"/>
    <col min="16130" max="16130" width="83.7109375" customWidth="1"/>
    <col min="16131" max="16131" width="16.7109375" customWidth="1"/>
    <col min="16132" max="16132" width="63.140625" customWidth="1"/>
    <col min="16133" max="16133" width="16.42578125" bestFit="1" customWidth="1"/>
  </cols>
  <sheetData>
    <row r="1" spans="1:3" x14ac:dyDescent="0.25">
      <c r="A1" s="877" t="s">
        <v>1127</v>
      </c>
      <c r="B1" s="877"/>
      <c r="C1" s="877"/>
    </row>
    <row r="2" spans="1:3" x14ac:dyDescent="0.25">
      <c r="A2" s="878" t="s">
        <v>1128</v>
      </c>
      <c r="B2" s="878"/>
      <c r="C2" s="878"/>
    </row>
    <row r="3" spans="1:3" x14ac:dyDescent="0.25">
      <c r="A3" s="878" t="s">
        <v>58</v>
      </c>
      <c r="B3" s="878"/>
      <c r="C3" s="878"/>
    </row>
    <row r="4" spans="1:3" ht="18" x14ac:dyDescent="0.25">
      <c r="A4" s="879"/>
      <c r="B4" s="879"/>
      <c r="C4" s="879"/>
    </row>
    <row r="5" spans="1:3" s="621" customFormat="1" x14ac:dyDescent="0.25">
      <c r="A5" s="581" t="s">
        <v>1129</v>
      </c>
      <c r="B5" s="581" t="s">
        <v>1130</v>
      </c>
      <c r="C5" s="581" t="s">
        <v>1131</v>
      </c>
    </row>
    <row r="6" spans="1:3" s="613" customFormat="1" x14ac:dyDescent="0.25">
      <c r="A6" s="582" t="s">
        <v>2054</v>
      </c>
      <c r="B6" s="611" t="s">
        <v>2055</v>
      </c>
      <c r="C6" s="584">
        <v>16000</v>
      </c>
    </row>
    <row r="7" spans="1:3" s="613" customFormat="1" x14ac:dyDescent="0.25">
      <c r="A7" s="582" t="s">
        <v>2056</v>
      </c>
      <c r="B7" s="611" t="s">
        <v>2057</v>
      </c>
      <c r="C7" s="584">
        <v>18000</v>
      </c>
    </row>
    <row r="8" spans="1:3" s="613" customFormat="1" x14ac:dyDescent="0.25">
      <c r="A8" s="582" t="s">
        <v>2058</v>
      </c>
      <c r="B8" s="611" t="s">
        <v>2059</v>
      </c>
      <c r="C8" s="584">
        <v>18000</v>
      </c>
    </row>
    <row r="9" spans="1:3" s="613" customFormat="1" x14ac:dyDescent="0.25">
      <c r="A9" s="582" t="s">
        <v>2060</v>
      </c>
      <c r="B9" s="611" t="s">
        <v>2061</v>
      </c>
      <c r="C9" s="584">
        <v>20000</v>
      </c>
    </row>
    <row r="10" spans="1:3" s="613" customFormat="1" x14ac:dyDescent="0.25">
      <c r="A10" s="582" t="s">
        <v>2062</v>
      </c>
      <c r="B10" s="611" t="s">
        <v>2063</v>
      </c>
      <c r="C10" s="584">
        <v>45000</v>
      </c>
    </row>
    <row r="11" spans="1:3" s="613" customFormat="1" x14ac:dyDescent="0.25">
      <c r="A11" s="582" t="s">
        <v>2064</v>
      </c>
      <c r="B11" s="611" t="s">
        <v>2061</v>
      </c>
      <c r="C11" s="584">
        <v>22000</v>
      </c>
    </row>
    <row r="12" spans="1:3" s="613" customFormat="1" x14ac:dyDescent="0.25">
      <c r="A12" s="582" t="s">
        <v>2065</v>
      </c>
      <c r="B12" s="611" t="s">
        <v>2066</v>
      </c>
      <c r="C12" s="584">
        <v>20000</v>
      </c>
    </row>
    <row r="13" spans="1:3" s="613" customFormat="1" x14ac:dyDescent="0.25">
      <c r="A13" s="582" t="s">
        <v>2067</v>
      </c>
      <c r="B13" s="611" t="s">
        <v>2068</v>
      </c>
      <c r="C13" s="584">
        <v>18000</v>
      </c>
    </row>
    <row r="14" spans="1:3" s="613" customFormat="1" x14ac:dyDescent="0.25">
      <c r="A14" s="582" t="s">
        <v>2069</v>
      </c>
      <c r="B14" s="611" t="s">
        <v>2070</v>
      </c>
      <c r="C14" s="584">
        <v>26000</v>
      </c>
    </row>
    <row r="15" spans="1:3" s="613" customFormat="1" x14ac:dyDescent="0.25">
      <c r="A15" s="582" t="s">
        <v>2071</v>
      </c>
      <c r="B15" s="611" t="s">
        <v>2072</v>
      </c>
      <c r="C15" s="584">
        <v>45000</v>
      </c>
    </row>
    <row r="16" spans="1:3" s="613" customFormat="1" x14ac:dyDescent="0.25">
      <c r="A16" s="582" t="s">
        <v>2073</v>
      </c>
      <c r="B16" s="611" t="s">
        <v>2070</v>
      </c>
      <c r="C16" s="584">
        <v>26000</v>
      </c>
    </row>
    <row r="17" spans="1:3" s="613" customFormat="1" x14ac:dyDescent="0.25">
      <c r="A17" s="582" t="s">
        <v>2074</v>
      </c>
      <c r="B17" s="611" t="s">
        <v>2068</v>
      </c>
      <c r="C17" s="584">
        <v>22000</v>
      </c>
    </row>
    <row r="18" spans="1:3" s="613" customFormat="1" x14ac:dyDescent="0.25">
      <c r="A18" s="582" t="s">
        <v>2075</v>
      </c>
      <c r="B18" s="611" t="s">
        <v>2076</v>
      </c>
      <c r="C18" s="584">
        <v>18000</v>
      </c>
    </row>
    <row r="19" spans="1:3" s="613" customFormat="1" x14ac:dyDescent="0.25">
      <c r="A19" s="582" t="s">
        <v>2077</v>
      </c>
      <c r="B19" s="611" t="s">
        <v>2078</v>
      </c>
      <c r="C19" s="584">
        <v>25500</v>
      </c>
    </row>
    <row r="20" spans="1:3" s="613" customFormat="1" x14ac:dyDescent="0.25">
      <c r="A20" s="582" t="s">
        <v>2079</v>
      </c>
      <c r="B20" s="611" t="s">
        <v>2080</v>
      </c>
      <c r="C20" s="584">
        <v>25000</v>
      </c>
    </row>
    <row r="21" spans="1:3" s="613" customFormat="1" x14ac:dyDescent="0.25">
      <c r="A21" s="582" t="s">
        <v>2081</v>
      </c>
      <c r="B21" s="611" t="s">
        <v>2082</v>
      </c>
      <c r="C21" s="584">
        <v>4000</v>
      </c>
    </row>
    <row r="22" spans="1:3" s="613" customFormat="1" x14ac:dyDescent="0.25">
      <c r="A22" s="582" t="s">
        <v>2083</v>
      </c>
      <c r="B22" s="611" t="s">
        <v>2084</v>
      </c>
      <c r="C22" s="584">
        <v>20000</v>
      </c>
    </row>
    <row r="23" spans="1:3" s="613" customFormat="1" x14ac:dyDescent="0.25">
      <c r="A23" s="582" t="s">
        <v>2085</v>
      </c>
      <c r="B23" s="611" t="s">
        <v>2086</v>
      </c>
      <c r="C23" s="584">
        <v>40000</v>
      </c>
    </row>
    <row r="24" spans="1:3" s="613" customFormat="1" x14ac:dyDescent="0.25">
      <c r="A24" s="582" t="s">
        <v>2087</v>
      </c>
      <c r="B24" s="611" t="s">
        <v>2088</v>
      </c>
      <c r="C24" s="584">
        <v>24000</v>
      </c>
    </row>
    <row r="25" spans="1:3" s="613" customFormat="1" x14ac:dyDescent="0.25">
      <c r="A25" s="582" t="s">
        <v>2089</v>
      </c>
      <c r="B25" s="611" t="s">
        <v>2086</v>
      </c>
      <c r="C25" s="584">
        <v>35000</v>
      </c>
    </row>
    <row r="26" spans="1:3" s="613" customFormat="1" x14ac:dyDescent="0.25">
      <c r="A26" s="582" t="s">
        <v>2090</v>
      </c>
      <c r="B26" s="611" t="s">
        <v>2086</v>
      </c>
      <c r="C26" s="584">
        <v>30000</v>
      </c>
    </row>
    <row r="27" spans="1:3" s="613" customFormat="1" x14ac:dyDescent="0.25">
      <c r="A27" s="582" t="s">
        <v>2091</v>
      </c>
      <c r="B27" s="611" t="s">
        <v>2092</v>
      </c>
      <c r="C27" s="584">
        <v>40000</v>
      </c>
    </row>
    <row r="28" spans="1:3" s="613" customFormat="1" x14ac:dyDescent="0.25">
      <c r="A28" s="582" t="s">
        <v>2093</v>
      </c>
      <c r="B28" s="611" t="s">
        <v>2094</v>
      </c>
      <c r="C28" s="584">
        <v>5000</v>
      </c>
    </row>
    <row r="29" spans="1:3" s="613" customFormat="1" x14ac:dyDescent="0.25">
      <c r="A29" s="582" t="s">
        <v>2095</v>
      </c>
      <c r="B29" s="611" t="s">
        <v>2096</v>
      </c>
      <c r="C29" s="584">
        <v>14000</v>
      </c>
    </row>
    <row r="30" spans="1:3" s="613" customFormat="1" x14ac:dyDescent="0.25">
      <c r="A30" s="582" t="s">
        <v>2097</v>
      </c>
      <c r="B30" s="611" t="s">
        <v>2098</v>
      </c>
      <c r="C30" s="584">
        <v>85000</v>
      </c>
    </row>
    <row r="31" spans="1:3" s="613" customFormat="1" x14ac:dyDescent="0.25">
      <c r="A31" s="582" t="s">
        <v>2099</v>
      </c>
      <c r="B31" s="611" t="s">
        <v>2100</v>
      </c>
      <c r="C31" s="584">
        <v>55000</v>
      </c>
    </row>
    <row r="32" spans="1:3" s="613" customFormat="1" x14ac:dyDescent="0.25">
      <c r="A32" s="582" t="s">
        <v>2101</v>
      </c>
      <c r="B32" s="611" t="s">
        <v>2102</v>
      </c>
      <c r="C32" s="584">
        <v>85000</v>
      </c>
    </row>
    <row r="33" spans="1:3" s="613" customFormat="1" x14ac:dyDescent="0.25">
      <c r="A33" s="582" t="s">
        <v>2103</v>
      </c>
      <c r="B33" s="611" t="s">
        <v>2104</v>
      </c>
      <c r="C33" s="584">
        <v>18000</v>
      </c>
    </row>
    <row r="34" spans="1:3" s="613" customFormat="1" x14ac:dyDescent="0.25">
      <c r="A34" s="582" t="s">
        <v>2105</v>
      </c>
      <c r="B34" s="611" t="s">
        <v>2106</v>
      </c>
      <c r="C34" s="584">
        <v>85000</v>
      </c>
    </row>
    <row r="35" spans="1:3" s="613" customFormat="1" x14ac:dyDescent="0.25">
      <c r="A35" s="582" t="s">
        <v>2107</v>
      </c>
      <c r="B35" s="611" t="s">
        <v>2108</v>
      </c>
      <c r="C35" s="584">
        <v>36000</v>
      </c>
    </row>
    <row r="36" spans="1:3" s="613" customFormat="1" x14ac:dyDescent="0.25">
      <c r="A36" s="582" t="s">
        <v>2109</v>
      </c>
      <c r="B36" s="611" t="s">
        <v>2110</v>
      </c>
      <c r="C36" s="584">
        <v>6000</v>
      </c>
    </row>
    <row r="37" spans="1:3" s="613" customFormat="1" x14ac:dyDescent="0.25">
      <c r="A37" s="582" t="s">
        <v>2111</v>
      </c>
      <c r="B37" s="611" t="s">
        <v>2110</v>
      </c>
      <c r="C37" s="584">
        <v>6000</v>
      </c>
    </row>
    <row r="38" spans="1:3" s="613" customFormat="1" x14ac:dyDescent="0.25">
      <c r="A38" s="582" t="s">
        <v>2112</v>
      </c>
      <c r="B38" s="611" t="s">
        <v>2113</v>
      </c>
      <c r="C38" s="584">
        <v>95000</v>
      </c>
    </row>
    <row r="39" spans="1:3" s="613" customFormat="1" x14ac:dyDescent="0.25">
      <c r="A39" s="582" t="s">
        <v>2114</v>
      </c>
      <c r="B39" s="611" t="s">
        <v>2113</v>
      </c>
      <c r="C39" s="584">
        <v>95000</v>
      </c>
    </row>
    <row r="40" spans="1:3" s="613" customFormat="1" x14ac:dyDescent="0.25">
      <c r="A40" s="582" t="s">
        <v>2115</v>
      </c>
      <c r="B40" s="611" t="s">
        <v>2113</v>
      </c>
      <c r="C40" s="584">
        <v>95000</v>
      </c>
    </row>
    <row r="41" spans="1:3" s="613" customFormat="1" x14ac:dyDescent="0.25">
      <c r="A41" s="582" t="s">
        <v>2116</v>
      </c>
      <c r="B41" s="611" t="s">
        <v>2110</v>
      </c>
      <c r="C41" s="584">
        <v>7500</v>
      </c>
    </row>
    <row r="42" spans="1:3" s="613" customFormat="1" x14ac:dyDescent="0.25">
      <c r="A42" s="582" t="s">
        <v>2117</v>
      </c>
      <c r="B42" s="611" t="s">
        <v>2118</v>
      </c>
      <c r="C42" s="584">
        <v>52000</v>
      </c>
    </row>
    <row r="43" spans="1:3" s="613" customFormat="1" x14ac:dyDescent="0.25">
      <c r="A43" s="582" t="s">
        <v>2119</v>
      </c>
      <c r="B43" s="611" t="s">
        <v>2120</v>
      </c>
      <c r="C43" s="584">
        <v>159400</v>
      </c>
    </row>
    <row r="44" spans="1:3" s="613" customFormat="1" x14ac:dyDescent="0.25">
      <c r="A44" s="582" t="s">
        <v>2121</v>
      </c>
      <c r="B44" s="611" t="s">
        <v>2118</v>
      </c>
      <c r="C44" s="584">
        <v>48000</v>
      </c>
    </row>
    <row r="45" spans="1:3" s="613" customFormat="1" x14ac:dyDescent="0.25">
      <c r="A45" s="582" t="s">
        <v>2122</v>
      </c>
      <c r="B45" s="611" t="s">
        <v>2123</v>
      </c>
      <c r="C45" s="584">
        <v>110000</v>
      </c>
    </row>
    <row r="46" spans="1:3" s="613" customFormat="1" x14ac:dyDescent="0.25">
      <c r="A46" s="582" t="s">
        <v>2124</v>
      </c>
      <c r="B46" s="611" t="s">
        <v>2125</v>
      </c>
      <c r="C46" s="584">
        <v>18879.3</v>
      </c>
    </row>
    <row r="47" spans="1:3" s="613" customFormat="1" x14ac:dyDescent="0.25">
      <c r="A47" s="582" t="s">
        <v>2126</v>
      </c>
      <c r="B47" s="611" t="s">
        <v>2127</v>
      </c>
      <c r="C47" s="584">
        <v>88965.52</v>
      </c>
    </row>
    <row r="48" spans="1:3" s="613" customFormat="1" x14ac:dyDescent="0.25">
      <c r="A48" s="582" t="s">
        <v>2128</v>
      </c>
      <c r="B48" s="611" t="s">
        <v>2129</v>
      </c>
      <c r="C48" s="584">
        <v>88965.52</v>
      </c>
    </row>
    <row r="49" spans="1:3" s="613" customFormat="1" ht="30" x14ac:dyDescent="0.25">
      <c r="A49" s="582" t="s">
        <v>2130</v>
      </c>
      <c r="B49" s="611" t="s">
        <v>2131</v>
      </c>
      <c r="C49" s="584">
        <v>179137.93</v>
      </c>
    </row>
    <row r="50" spans="1:3" s="613" customFormat="1" ht="45" x14ac:dyDescent="0.25">
      <c r="A50" s="582" t="s">
        <v>2132</v>
      </c>
      <c r="B50" s="611" t="s">
        <v>2133</v>
      </c>
      <c r="C50" s="584">
        <v>98000</v>
      </c>
    </row>
    <row r="51" spans="1:3" s="613" customFormat="1" ht="45" x14ac:dyDescent="0.25">
      <c r="A51" s="582" t="s">
        <v>2134</v>
      </c>
      <c r="B51" s="611" t="s">
        <v>2133</v>
      </c>
      <c r="C51" s="584">
        <v>147000</v>
      </c>
    </row>
    <row r="52" spans="1:3" s="613" customFormat="1" x14ac:dyDescent="0.25">
      <c r="A52" s="582" t="s">
        <v>2135</v>
      </c>
      <c r="B52" s="611" t="s">
        <v>2136</v>
      </c>
      <c r="C52" s="584">
        <v>23011.21</v>
      </c>
    </row>
    <row r="53" spans="1:3" s="613" customFormat="1" x14ac:dyDescent="0.25">
      <c r="A53" s="582" t="s">
        <v>2137</v>
      </c>
      <c r="B53" s="611" t="s">
        <v>2136</v>
      </c>
      <c r="C53" s="584">
        <v>23011.21</v>
      </c>
    </row>
    <row r="54" spans="1:3" s="613" customFormat="1" x14ac:dyDescent="0.25">
      <c r="A54" s="582" t="s">
        <v>2138</v>
      </c>
      <c r="B54" s="611" t="s">
        <v>2139</v>
      </c>
      <c r="C54" s="584">
        <v>23011.21</v>
      </c>
    </row>
    <row r="55" spans="1:3" s="613" customFormat="1" x14ac:dyDescent="0.25">
      <c r="A55" s="582" t="s">
        <v>2140</v>
      </c>
      <c r="B55" s="611" t="s">
        <v>2141</v>
      </c>
      <c r="C55" s="584">
        <v>4500</v>
      </c>
    </row>
    <row r="56" spans="1:3" s="613" customFormat="1" x14ac:dyDescent="0.25">
      <c r="A56" s="582" t="s">
        <v>2142</v>
      </c>
      <c r="B56" s="611" t="s">
        <v>2143</v>
      </c>
      <c r="C56" s="584">
        <v>23448.27</v>
      </c>
    </row>
    <row r="57" spans="1:3" s="613" customFormat="1" x14ac:dyDescent="0.25">
      <c r="A57" s="582" t="s">
        <v>2144</v>
      </c>
      <c r="B57" s="611" t="s">
        <v>2145</v>
      </c>
      <c r="C57" s="584">
        <v>21284.48</v>
      </c>
    </row>
    <row r="58" spans="1:3" s="613" customFormat="1" x14ac:dyDescent="0.25">
      <c r="A58" s="582" t="s">
        <v>2146</v>
      </c>
      <c r="B58" s="611" t="s">
        <v>2145</v>
      </c>
      <c r="C58" s="584">
        <v>21284.48</v>
      </c>
    </row>
    <row r="59" spans="1:3" s="613" customFormat="1" x14ac:dyDescent="0.25">
      <c r="A59" s="582" t="s">
        <v>2147</v>
      </c>
      <c r="B59" s="611" t="s">
        <v>2145</v>
      </c>
      <c r="C59" s="584">
        <v>21284.48</v>
      </c>
    </row>
    <row r="60" spans="1:3" s="613" customFormat="1" x14ac:dyDescent="0.25">
      <c r="A60" s="582" t="s">
        <v>2148</v>
      </c>
      <c r="B60" s="611" t="s">
        <v>2145</v>
      </c>
      <c r="C60" s="584">
        <v>21284.48</v>
      </c>
    </row>
    <row r="61" spans="1:3" s="613" customFormat="1" x14ac:dyDescent="0.25">
      <c r="A61" s="582" t="s">
        <v>2149</v>
      </c>
      <c r="B61" s="611" t="s">
        <v>2145</v>
      </c>
      <c r="C61" s="584">
        <v>21284.48</v>
      </c>
    </row>
    <row r="62" spans="1:3" s="613" customFormat="1" x14ac:dyDescent="0.25">
      <c r="A62" s="582" t="s">
        <v>2150</v>
      </c>
      <c r="B62" s="611" t="s">
        <v>2145</v>
      </c>
      <c r="C62" s="584">
        <v>21284.48</v>
      </c>
    </row>
    <row r="63" spans="1:3" s="613" customFormat="1" ht="60" x14ac:dyDescent="0.25">
      <c r="A63" s="582" t="s">
        <v>2151</v>
      </c>
      <c r="B63" s="611" t="s">
        <v>2152</v>
      </c>
      <c r="C63" s="584">
        <v>21543</v>
      </c>
    </row>
    <row r="64" spans="1:3" s="613" customFormat="1" ht="60" x14ac:dyDescent="0.25">
      <c r="A64" s="582" t="s">
        <v>2153</v>
      </c>
      <c r="B64" s="611" t="s">
        <v>2154</v>
      </c>
      <c r="C64" s="584">
        <v>21543</v>
      </c>
    </row>
    <row r="65" spans="1:5" s="613" customFormat="1" ht="30" x14ac:dyDescent="0.25">
      <c r="A65" s="582" t="s">
        <v>2155</v>
      </c>
      <c r="B65" s="611" t="s">
        <v>2156</v>
      </c>
      <c r="C65" s="584">
        <v>21450</v>
      </c>
    </row>
    <row r="66" spans="1:5" s="613" customFormat="1" ht="30" x14ac:dyDescent="0.25">
      <c r="A66" s="582" t="s">
        <v>2157</v>
      </c>
      <c r="B66" s="611" t="s">
        <v>2158</v>
      </c>
      <c r="C66" s="584">
        <v>21450</v>
      </c>
    </row>
    <row r="67" spans="1:5" s="613" customFormat="1" ht="30" x14ac:dyDescent="0.25">
      <c r="A67" s="582" t="s">
        <v>2159</v>
      </c>
      <c r="B67" s="611" t="s">
        <v>2160</v>
      </c>
      <c r="C67" s="584">
        <v>37500</v>
      </c>
    </row>
    <row r="68" spans="1:5" s="624" customFormat="1" x14ac:dyDescent="0.25">
      <c r="A68" s="623" t="s">
        <v>2161</v>
      </c>
      <c r="B68" s="611" t="s">
        <v>2162</v>
      </c>
      <c r="C68" s="584">
        <v>244482.76</v>
      </c>
    </row>
    <row r="69" spans="1:5" s="624" customFormat="1" x14ac:dyDescent="0.25">
      <c r="A69" s="623" t="s">
        <v>2163</v>
      </c>
      <c r="B69" s="611" t="s">
        <v>2162</v>
      </c>
      <c r="C69" s="584">
        <v>244482.76</v>
      </c>
    </row>
    <row r="70" spans="1:5" s="624" customFormat="1" x14ac:dyDescent="0.25">
      <c r="A70" s="625" t="s">
        <v>2164</v>
      </c>
      <c r="B70" s="626" t="s">
        <v>2165</v>
      </c>
      <c r="C70" s="627">
        <v>32289.31</v>
      </c>
    </row>
    <row r="71" spans="1:5" s="604" customFormat="1" ht="18" customHeight="1" x14ac:dyDescent="0.25">
      <c r="A71" s="594" t="s">
        <v>2166</v>
      </c>
      <c r="B71" s="628" t="s">
        <v>2167</v>
      </c>
      <c r="C71" s="629">
        <v>32289.31</v>
      </c>
    </row>
    <row r="72" spans="1:5" s="605" customFormat="1" x14ac:dyDescent="0.25">
      <c r="A72" s="594" t="s">
        <v>2168</v>
      </c>
      <c r="B72" s="628" t="s">
        <v>2169</v>
      </c>
      <c r="C72" s="629">
        <v>46102.239999999998</v>
      </c>
      <c r="E72" s="622"/>
    </row>
    <row r="73" spans="1:5" s="605" customFormat="1" x14ac:dyDescent="0.25">
      <c r="A73" s="594" t="s">
        <v>2170</v>
      </c>
      <c r="B73" s="628" t="s">
        <v>2169</v>
      </c>
      <c r="C73" s="629">
        <v>46102.239999999998</v>
      </c>
      <c r="E73" s="622"/>
    </row>
    <row r="74" spans="1:5" s="605" customFormat="1" x14ac:dyDescent="0.25">
      <c r="A74" s="594" t="s">
        <v>2171</v>
      </c>
      <c r="B74" s="628" t="s">
        <v>2172</v>
      </c>
      <c r="C74" s="629">
        <v>45950.17</v>
      </c>
      <c r="E74" s="622"/>
    </row>
    <row r="75" spans="1:5" s="605" customFormat="1" x14ac:dyDescent="0.25">
      <c r="A75" s="594" t="s">
        <v>2173</v>
      </c>
      <c r="B75" s="628" t="s">
        <v>2172</v>
      </c>
      <c r="C75" s="629">
        <v>45950.17</v>
      </c>
      <c r="E75" s="622"/>
    </row>
    <row r="76" spans="1:5" s="605" customFormat="1" x14ac:dyDescent="0.25">
      <c r="A76" s="602" t="s">
        <v>2174</v>
      </c>
      <c r="B76" s="630" t="s">
        <v>2172</v>
      </c>
      <c r="C76" s="631">
        <v>45950.17</v>
      </c>
      <c r="E76" s="622"/>
    </row>
    <row r="77" spans="1:5" s="605" customFormat="1" x14ac:dyDescent="0.25">
      <c r="A77" s="602" t="s">
        <v>2175</v>
      </c>
      <c r="B77" s="630" t="s">
        <v>2176</v>
      </c>
      <c r="C77" s="632">
        <v>49194.31</v>
      </c>
      <c r="E77" s="622"/>
    </row>
    <row r="78" spans="1:5" s="605" customFormat="1" ht="15.75" customHeight="1" x14ac:dyDescent="0.25">
      <c r="A78" s="602" t="s">
        <v>2177</v>
      </c>
      <c r="B78" s="630" t="s">
        <v>2165</v>
      </c>
      <c r="C78" s="632">
        <v>32289.31</v>
      </c>
      <c r="E78" s="622"/>
    </row>
    <row r="79" spans="1:5" s="605" customFormat="1" x14ac:dyDescent="0.25">
      <c r="A79" s="602" t="s">
        <v>2178</v>
      </c>
      <c r="B79" s="630" t="s">
        <v>2165</v>
      </c>
      <c r="C79" s="632">
        <v>32289.31</v>
      </c>
      <c r="E79" s="622"/>
    </row>
    <row r="80" spans="1:5" ht="18.75" x14ac:dyDescent="0.25">
      <c r="B80" s="633" t="s">
        <v>2179</v>
      </c>
      <c r="C80" s="634">
        <f>SUM(C6:C79)</f>
        <v>3480895.11</v>
      </c>
    </row>
    <row r="92" spans="2:2" x14ac:dyDescent="0.25">
      <c r="B92" t="s">
        <v>52</v>
      </c>
    </row>
  </sheetData>
  <mergeCells count="4">
    <mergeCell ref="A1:C1"/>
    <mergeCell ref="A2:C2"/>
    <mergeCell ref="A3:C3"/>
    <mergeCell ref="A4:C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0"/>
  <sheetViews>
    <sheetView workbookViewId="0">
      <selection sqref="A1:C1"/>
    </sheetView>
  </sheetViews>
  <sheetFormatPr baseColWidth="10" defaultRowHeight="12.75" x14ac:dyDescent="0.2"/>
  <cols>
    <col min="1" max="1" width="16.5703125" style="575" customWidth="1"/>
    <col min="2" max="2" width="83.85546875" style="575" customWidth="1"/>
    <col min="3" max="3" width="16.7109375" style="656" customWidth="1"/>
    <col min="4" max="256" width="11.42578125" style="636"/>
    <col min="257" max="257" width="16.5703125" style="636" customWidth="1"/>
    <col min="258" max="258" width="83.85546875" style="636" customWidth="1"/>
    <col min="259" max="259" width="16.7109375" style="636" customWidth="1"/>
    <col min="260" max="512" width="11.42578125" style="636"/>
    <col min="513" max="513" width="16.5703125" style="636" customWidth="1"/>
    <col min="514" max="514" width="83.85546875" style="636" customWidth="1"/>
    <col min="515" max="515" width="16.7109375" style="636" customWidth="1"/>
    <col min="516" max="768" width="11.42578125" style="636"/>
    <col min="769" max="769" width="16.5703125" style="636" customWidth="1"/>
    <col min="770" max="770" width="83.85546875" style="636" customWidth="1"/>
    <col min="771" max="771" width="16.7109375" style="636" customWidth="1"/>
    <col min="772" max="1024" width="11.42578125" style="636"/>
    <col min="1025" max="1025" width="16.5703125" style="636" customWidth="1"/>
    <col min="1026" max="1026" width="83.85546875" style="636" customWidth="1"/>
    <col min="1027" max="1027" width="16.7109375" style="636" customWidth="1"/>
    <col min="1028" max="1280" width="11.42578125" style="636"/>
    <col min="1281" max="1281" width="16.5703125" style="636" customWidth="1"/>
    <col min="1282" max="1282" width="83.85546875" style="636" customWidth="1"/>
    <col min="1283" max="1283" width="16.7109375" style="636" customWidth="1"/>
    <col min="1284" max="1536" width="11.42578125" style="636"/>
    <col min="1537" max="1537" width="16.5703125" style="636" customWidth="1"/>
    <col min="1538" max="1538" width="83.85546875" style="636" customWidth="1"/>
    <col min="1539" max="1539" width="16.7109375" style="636" customWidth="1"/>
    <col min="1540" max="1792" width="11.42578125" style="636"/>
    <col min="1793" max="1793" width="16.5703125" style="636" customWidth="1"/>
    <col min="1794" max="1794" width="83.85546875" style="636" customWidth="1"/>
    <col min="1795" max="1795" width="16.7109375" style="636" customWidth="1"/>
    <col min="1796" max="2048" width="11.42578125" style="636"/>
    <col min="2049" max="2049" width="16.5703125" style="636" customWidth="1"/>
    <col min="2050" max="2050" width="83.85546875" style="636" customWidth="1"/>
    <col min="2051" max="2051" width="16.7109375" style="636" customWidth="1"/>
    <col min="2052" max="2304" width="11.42578125" style="636"/>
    <col min="2305" max="2305" width="16.5703125" style="636" customWidth="1"/>
    <col min="2306" max="2306" width="83.85546875" style="636" customWidth="1"/>
    <col min="2307" max="2307" width="16.7109375" style="636" customWidth="1"/>
    <col min="2308" max="2560" width="11.42578125" style="636"/>
    <col min="2561" max="2561" width="16.5703125" style="636" customWidth="1"/>
    <col min="2562" max="2562" width="83.85546875" style="636" customWidth="1"/>
    <col min="2563" max="2563" width="16.7109375" style="636" customWidth="1"/>
    <col min="2564" max="2816" width="11.42578125" style="636"/>
    <col min="2817" max="2817" width="16.5703125" style="636" customWidth="1"/>
    <col min="2818" max="2818" width="83.85546875" style="636" customWidth="1"/>
    <col min="2819" max="2819" width="16.7109375" style="636" customWidth="1"/>
    <col min="2820" max="3072" width="11.42578125" style="636"/>
    <col min="3073" max="3073" width="16.5703125" style="636" customWidth="1"/>
    <col min="3074" max="3074" width="83.85546875" style="636" customWidth="1"/>
    <col min="3075" max="3075" width="16.7109375" style="636" customWidth="1"/>
    <col min="3076" max="3328" width="11.42578125" style="636"/>
    <col min="3329" max="3329" width="16.5703125" style="636" customWidth="1"/>
    <col min="3330" max="3330" width="83.85546875" style="636" customWidth="1"/>
    <col min="3331" max="3331" width="16.7109375" style="636" customWidth="1"/>
    <col min="3332" max="3584" width="11.42578125" style="636"/>
    <col min="3585" max="3585" width="16.5703125" style="636" customWidth="1"/>
    <col min="3586" max="3586" width="83.85546875" style="636" customWidth="1"/>
    <col min="3587" max="3587" width="16.7109375" style="636" customWidth="1"/>
    <col min="3588" max="3840" width="11.42578125" style="636"/>
    <col min="3841" max="3841" width="16.5703125" style="636" customWidth="1"/>
    <col min="3842" max="3842" width="83.85546875" style="636" customWidth="1"/>
    <col min="3843" max="3843" width="16.7109375" style="636" customWidth="1"/>
    <col min="3844" max="4096" width="11.42578125" style="636"/>
    <col min="4097" max="4097" width="16.5703125" style="636" customWidth="1"/>
    <col min="4098" max="4098" width="83.85546875" style="636" customWidth="1"/>
    <col min="4099" max="4099" width="16.7109375" style="636" customWidth="1"/>
    <col min="4100" max="4352" width="11.42578125" style="636"/>
    <col min="4353" max="4353" width="16.5703125" style="636" customWidth="1"/>
    <col min="4354" max="4354" width="83.85546875" style="636" customWidth="1"/>
    <col min="4355" max="4355" width="16.7109375" style="636" customWidth="1"/>
    <col min="4356" max="4608" width="11.42578125" style="636"/>
    <col min="4609" max="4609" width="16.5703125" style="636" customWidth="1"/>
    <col min="4610" max="4610" width="83.85546875" style="636" customWidth="1"/>
    <col min="4611" max="4611" width="16.7109375" style="636" customWidth="1"/>
    <col min="4612" max="4864" width="11.42578125" style="636"/>
    <col min="4865" max="4865" width="16.5703125" style="636" customWidth="1"/>
    <col min="4866" max="4866" width="83.85546875" style="636" customWidth="1"/>
    <col min="4867" max="4867" width="16.7109375" style="636" customWidth="1"/>
    <col min="4868" max="5120" width="11.42578125" style="636"/>
    <col min="5121" max="5121" width="16.5703125" style="636" customWidth="1"/>
    <col min="5122" max="5122" width="83.85546875" style="636" customWidth="1"/>
    <col min="5123" max="5123" width="16.7109375" style="636" customWidth="1"/>
    <col min="5124" max="5376" width="11.42578125" style="636"/>
    <col min="5377" max="5377" width="16.5703125" style="636" customWidth="1"/>
    <col min="5378" max="5378" width="83.85546875" style="636" customWidth="1"/>
    <col min="5379" max="5379" width="16.7109375" style="636" customWidth="1"/>
    <col min="5380" max="5632" width="11.42578125" style="636"/>
    <col min="5633" max="5633" width="16.5703125" style="636" customWidth="1"/>
    <col min="5634" max="5634" width="83.85546875" style="636" customWidth="1"/>
    <col min="5635" max="5635" width="16.7109375" style="636" customWidth="1"/>
    <col min="5636" max="5888" width="11.42578125" style="636"/>
    <col min="5889" max="5889" width="16.5703125" style="636" customWidth="1"/>
    <col min="5890" max="5890" width="83.85546875" style="636" customWidth="1"/>
    <col min="5891" max="5891" width="16.7109375" style="636" customWidth="1"/>
    <col min="5892" max="6144" width="11.42578125" style="636"/>
    <col min="6145" max="6145" width="16.5703125" style="636" customWidth="1"/>
    <col min="6146" max="6146" width="83.85546875" style="636" customWidth="1"/>
    <col min="6147" max="6147" width="16.7109375" style="636" customWidth="1"/>
    <col min="6148" max="6400" width="11.42578125" style="636"/>
    <col min="6401" max="6401" width="16.5703125" style="636" customWidth="1"/>
    <col min="6402" max="6402" width="83.85546875" style="636" customWidth="1"/>
    <col min="6403" max="6403" width="16.7109375" style="636" customWidth="1"/>
    <col min="6404" max="6656" width="11.42578125" style="636"/>
    <col min="6657" max="6657" width="16.5703125" style="636" customWidth="1"/>
    <col min="6658" max="6658" width="83.85546875" style="636" customWidth="1"/>
    <col min="6659" max="6659" width="16.7109375" style="636" customWidth="1"/>
    <col min="6660" max="6912" width="11.42578125" style="636"/>
    <col min="6913" max="6913" width="16.5703125" style="636" customWidth="1"/>
    <col min="6914" max="6914" width="83.85546875" style="636" customWidth="1"/>
    <col min="6915" max="6915" width="16.7109375" style="636" customWidth="1"/>
    <col min="6916" max="7168" width="11.42578125" style="636"/>
    <col min="7169" max="7169" width="16.5703125" style="636" customWidth="1"/>
    <col min="7170" max="7170" width="83.85546875" style="636" customWidth="1"/>
    <col min="7171" max="7171" width="16.7109375" style="636" customWidth="1"/>
    <col min="7172" max="7424" width="11.42578125" style="636"/>
    <col min="7425" max="7425" width="16.5703125" style="636" customWidth="1"/>
    <col min="7426" max="7426" width="83.85546875" style="636" customWidth="1"/>
    <col min="7427" max="7427" width="16.7109375" style="636" customWidth="1"/>
    <col min="7428" max="7680" width="11.42578125" style="636"/>
    <col min="7681" max="7681" width="16.5703125" style="636" customWidth="1"/>
    <col min="7682" max="7682" width="83.85546875" style="636" customWidth="1"/>
    <col min="7683" max="7683" width="16.7109375" style="636" customWidth="1"/>
    <col min="7684" max="7936" width="11.42578125" style="636"/>
    <col min="7937" max="7937" width="16.5703125" style="636" customWidth="1"/>
    <col min="7938" max="7938" width="83.85546875" style="636" customWidth="1"/>
    <col min="7939" max="7939" width="16.7109375" style="636" customWidth="1"/>
    <col min="7940" max="8192" width="11.42578125" style="636"/>
    <col min="8193" max="8193" width="16.5703125" style="636" customWidth="1"/>
    <col min="8194" max="8194" width="83.85546875" style="636" customWidth="1"/>
    <col min="8195" max="8195" width="16.7109375" style="636" customWidth="1"/>
    <col min="8196" max="8448" width="11.42578125" style="636"/>
    <col min="8449" max="8449" width="16.5703125" style="636" customWidth="1"/>
    <col min="8450" max="8450" width="83.85546875" style="636" customWidth="1"/>
    <col min="8451" max="8451" width="16.7109375" style="636" customWidth="1"/>
    <col min="8452" max="8704" width="11.42578125" style="636"/>
    <col min="8705" max="8705" width="16.5703125" style="636" customWidth="1"/>
    <col min="8706" max="8706" width="83.85546875" style="636" customWidth="1"/>
    <col min="8707" max="8707" width="16.7109375" style="636" customWidth="1"/>
    <col min="8708" max="8960" width="11.42578125" style="636"/>
    <col min="8961" max="8961" width="16.5703125" style="636" customWidth="1"/>
    <col min="8962" max="8962" width="83.85546875" style="636" customWidth="1"/>
    <col min="8963" max="8963" width="16.7109375" style="636" customWidth="1"/>
    <col min="8964" max="9216" width="11.42578125" style="636"/>
    <col min="9217" max="9217" width="16.5703125" style="636" customWidth="1"/>
    <col min="9218" max="9218" width="83.85546875" style="636" customWidth="1"/>
    <col min="9219" max="9219" width="16.7109375" style="636" customWidth="1"/>
    <col min="9220" max="9472" width="11.42578125" style="636"/>
    <col min="9473" max="9473" width="16.5703125" style="636" customWidth="1"/>
    <col min="9474" max="9474" width="83.85546875" style="636" customWidth="1"/>
    <col min="9475" max="9475" width="16.7109375" style="636" customWidth="1"/>
    <col min="9476" max="9728" width="11.42578125" style="636"/>
    <col min="9729" max="9729" width="16.5703125" style="636" customWidth="1"/>
    <col min="9730" max="9730" width="83.85546875" style="636" customWidth="1"/>
    <col min="9731" max="9731" width="16.7109375" style="636" customWidth="1"/>
    <col min="9732" max="9984" width="11.42578125" style="636"/>
    <col min="9985" max="9985" width="16.5703125" style="636" customWidth="1"/>
    <col min="9986" max="9986" width="83.85546875" style="636" customWidth="1"/>
    <col min="9987" max="9987" width="16.7109375" style="636" customWidth="1"/>
    <col min="9988" max="10240" width="11.42578125" style="636"/>
    <col min="10241" max="10241" width="16.5703125" style="636" customWidth="1"/>
    <col min="10242" max="10242" width="83.85546875" style="636" customWidth="1"/>
    <col min="10243" max="10243" width="16.7109375" style="636" customWidth="1"/>
    <col min="10244" max="10496" width="11.42578125" style="636"/>
    <col min="10497" max="10497" width="16.5703125" style="636" customWidth="1"/>
    <col min="10498" max="10498" width="83.85546875" style="636" customWidth="1"/>
    <col min="10499" max="10499" width="16.7109375" style="636" customWidth="1"/>
    <col min="10500" max="10752" width="11.42578125" style="636"/>
    <col min="10753" max="10753" width="16.5703125" style="636" customWidth="1"/>
    <col min="10754" max="10754" width="83.85546875" style="636" customWidth="1"/>
    <col min="10755" max="10755" width="16.7109375" style="636" customWidth="1"/>
    <col min="10756" max="11008" width="11.42578125" style="636"/>
    <col min="11009" max="11009" width="16.5703125" style="636" customWidth="1"/>
    <col min="11010" max="11010" width="83.85546875" style="636" customWidth="1"/>
    <col min="11011" max="11011" width="16.7109375" style="636" customWidth="1"/>
    <col min="11012" max="11264" width="11.42578125" style="636"/>
    <col min="11265" max="11265" width="16.5703125" style="636" customWidth="1"/>
    <col min="11266" max="11266" width="83.85546875" style="636" customWidth="1"/>
    <col min="11267" max="11267" width="16.7109375" style="636" customWidth="1"/>
    <col min="11268" max="11520" width="11.42578125" style="636"/>
    <col min="11521" max="11521" width="16.5703125" style="636" customWidth="1"/>
    <col min="11522" max="11522" width="83.85546875" style="636" customWidth="1"/>
    <col min="11523" max="11523" width="16.7109375" style="636" customWidth="1"/>
    <col min="11524" max="11776" width="11.42578125" style="636"/>
    <col min="11777" max="11777" width="16.5703125" style="636" customWidth="1"/>
    <col min="11778" max="11778" width="83.85546875" style="636" customWidth="1"/>
    <col min="11779" max="11779" width="16.7109375" style="636" customWidth="1"/>
    <col min="11780" max="12032" width="11.42578125" style="636"/>
    <col min="12033" max="12033" width="16.5703125" style="636" customWidth="1"/>
    <col min="12034" max="12034" width="83.85546875" style="636" customWidth="1"/>
    <col min="12035" max="12035" width="16.7109375" style="636" customWidth="1"/>
    <col min="12036" max="12288" width="11.42578125" style="636"/>
    <col min="12289" max="12289" width="16.5703125" style="636" customWidth="1"/>
    <col min="12290" max="12290" width="83.85546875" style="636" customWidth="1"/>
    <col min="12291" max="12291" width="16.7109375" style="636" customWidth="1"/>
    <col min="12292" max="12544" width="11.42578125" style="636"/>
    <col min="12545" max="12545" width="16.5703125" style="636" customWidth="1"/>
    <col min="12546" max="12546" width="83.85546875" style="636" customWidth="1"/>
    <col min="12547" max="12547" width="16.7109375" style="636" customWidth="1"/>
    <col min="12548" max="12800" width="11.42578125" style="636"/>
    <col min="12801" max="12801" width="16.5703125" style="636" customWidth="1"/>
    <col min="12802" max="12802" width="83.85546875" style="636" customWidth="1"/>
    <col min="12803" max="12803" width="16.7109375" style="636" customWidth="1"/>
    <col min="12804" max="13056" width="11.42578125" style="636"/>
    <col min="13057" max="13057" width="16.5703125" style="636" customWidth="1"/>
    <col min="13058" max="13058" width="83.85546875" style="636" customWidth="1"/>
    <col min="13059" max="13059" width="16.7109375" style="636" customWidth="1"/>
    <col min="13060" max="13312" width="11.42578125" style="636"/>
    <col min="13313" max="13313" width="16.5703125" style="636" customWidth="1"/>
    <col min="13314" max="13314" width="83.85546875" style="636" customWidth="1"/>
    <col min="13315" max="13315" width="16.7109375" style="636" customWidth="1"/>
    <col min="13316" max="13568" width="11.42578125" style="636"/>
    <col min="13569" max="13569" width="16.5703125" style="636" customWidth="1"/>
    <col min="13570" max="13570" width="83.85546875" style="636" customWidth="1"/>
    <col min="13571" max="13571" width="16.7109375" style="636" customWidth="1"/>
    <col min="13572" max="13824" width="11.42578125" style="636"/>
    <col min="13825" max="13825" width="16.5703125" style="636" customWidth="1"/>
    <col min="13826" max="13826" width="83.85546875" style="636" customWidth="1"/>
    <col min="13827" max="13827" width="16.7109375" style="636" customWidth="1"/>
    <col min="13828" max="14080" width="11.42578125" style="636"/>
    <col min="14081" max="14081" width="16.5703125" style="636" customWidth="1"/>
    <col min="14082" max="14082" width="83.85546875" style="636" customWidth="1"/>
    <col min="14083" max="14083" width="16.7109375" style="636" customWidth="1"/>
    <col min="14084" max="14336" width="11.42578125" style="636"/>
    <col min="14337" max="14337" width="16.5703125" style="636" customWidth="1"/>
    <col min="14338" max="14338" width="83.85546875" style="636" customWidth="1"/>
    <col min="14339" max="14339" width="16.7109375" style="636" customWidth="1"/>
    <col min="14340" max="14592" width="11.42578125" style="636"/>
    <col min="14593" max="14593" width="16.5703125" style="636" customWidth="1"/>
    <col min="14594" max="14594" width="83.85546875" style="636" customWidth="1"/>
    <col min="14595" max="14595" width="16.7109375" style="636" customWidth="1"/>
    <col min="14596" max="14848" width="11.42578125" style="636"/>
    <col min="14849" max="14849" width="16.5703125" style="636" customWidth="1"/>
    <col min="14850" max="14850" width="83.85546875" style="636" customWidth="1"/>
    <col min="14851" max="14851" width="16.7109375" style="636" customWidth="1"/>
    <col min="14852" max="15104" width="11.42578125" style="636"/>
    <col min="15105" max="15105" width="16.5703125" style="636" customWidth="1"/>
    <col min="15106" max="15106" width="83.85546875" style="636" customWidth="1"/>
    <col min="15107" max="15107" width="16.7109375" style="636" customWidth="1"/>
    <col min="15108" max="15360" width="11.42578125" style="636"/>
    <col min="15361" max="15361" width="16.5703125" style="636" customWidth="1"/>
    <col min="15362" max="15362" width="83.85546875" style="636" customWidth="1"/>
    <col min="15363" max="15363" width="16.7109375" style="636" customWidth="1"/>
    <col min="15364" max="15616" width="11.42578125" style="636"/>
    <col min="15617" max="15617" width="16.5703125" style="636" customWidth="1"/>
    <col min="15618" max="15618" width="83.85546875" style="636" customWidth="1"/>
    <col min="15619" max="15619" width="16.7109375" style="636" customWidth="1"/>
    <col min="15620" max="15872" width="11.42578125" style="636"/>
    <col min="15873" max="15873" width="16.5703125" style="636" customWidth="1"/>
    <col min="15874" max="15874" width="83.85546875" style="636" customWidth="1"/>
    <col min="15875" max="15875" width="16.7109375" style="636" customWidth="1"/>
    <col min="15876" max="16128" width="11.42578125" style="636"/>
    <col min="16129" max="16129" width="16.5703125" style="636" customWidth="1"/>
    <col min="16130" max="16130" width="83.85546875" style="636" customWidth="1"/>
    <col min="16131" max="16131" width="16.7109375" style="636" customWidth="1"/>
    <col min="16132" max="16384" width="11.42578125" style="636"/>
  </cols>
  <sheetData>
    <row r="1" spans="1:3" x14ac:dyDescent="0.2">
      <c r="A1" s="877" t="s">
        <v>1127</v>
      </c>
      <c r="B1" s="877"/>
      <c r="C1" s="877"/>
    </row>
    <row r="2" spans="1:3" x14ac:dyDescent="0.2">
      <c r="A2" s="878" t="s">
        <v>1128</v>
      </c>
      <c r="B2" s="878"/>
      <c r="C2" s="878"/>
    </row>
    <row r="3" spans="1:3" x14ac:dyDescent="0.2">
      <c r="A3" s="878" t="s">
        <v>58</v>
      </c>
      <c r="B3" s="878"/>
      <c r="C3" s="878"/>
    </row>
    <row r="4" spans="1:3" x14ac:dyDescent="0.2">
      <c r="A4" s="877"/>
      <c r="B4" s="877"/>
      <c r="C4" s="877"/>
    </row>
    <row r="5" spans="1:3" s="621" customFormat="1" ht="15" x14ac:dyDescent="0.25">
      <c r="A5" s="581" t="s">
        <v>1129</v>
      </c>
      <c r="B5" s="581" t="s">
        <v>1130</v>
      </c>
      <c r="C5" s="581" t="s">
        <v>1131</v>
      </c>
    </row>
    <row r="6" spans="1:3" s="638" customFormat="1" x14ac:dyDescent="0.2">
      <c r="A6" s="597" t="s">
        <v>2180</v>
      </c>
      <c r="B6" s="637" t="s">
        <v>2181</v>
      </c>
      <c r="C6" s="596">
        <v>90000</v>
      </c>
    </row>
    <row r="7" spans="1:3" s="638" customFormat="1" x14ac:dyDescent="0.2">
      <c r="A7" s="597" t="s">
        <v>2182</v>
      </c>
      <c r="B7" s="637" t="s">
        <v>2183</v>
      </c>
      <c r="C7" s="596">
        <v>85000</v>
      </c>
    </row>
    <row r="8" spans="1:3" s="638" customFormat="1" x14ac:dyDescent="0.2">
      <c r="A8" s="597" t="s">
        <v>2184</v>
      </c>
      <c r="B8" s="637" t="s">
        <v>2185</v>
      </c>
      <c r="C8" s="596">
        <v>14000</v>
      </c>
    </row>
    <row r="9" spans="1:3" s="638" customFormat="1" ht="38.25" x14ac:dyDescent="0.2">
      <c r="A9" s="597" t="s">
        <v>2186</v>
      </c>
      <c r="B9" s="637" t="s">
        <v>2187</v>
      </c>
      <c r="C9" s="596">
        <v>8000</v>
      </c>
    </row>
    <row r="10" spans="1:3" s="638" customFormat="1" x14ac:dyDescent="0.2">
      <c r="A10" s="597" t="s">
        <v>2188</v>
      </c>
      <c r="B10" s="637" t="s">
        <v>2189</v>
      </c>
      <c r="C10" s="596">
        <v>28000</v>
      </c>
    </row>
    <row r="11" spans="1:3" s="638" customFormat="1" x14ac:dyDescent="0.2">
      <c r="A11" s="597" t="s">
        <v>2190</v>
      </c>
      <c r="B11" s="637" t="s">
        <v>2191</v>
      </c>
      <c r="C11" s="596">
        <v>32000</v>
      </c>
    </row>
    <row r="12" spans="1:3" s="638" customFormat="1" ht="25.5" x14ac:dyDescent="0.2">
      <c r="A12" s="597" t="s">
        <v>2192</v>
      </c>
      <c r="B12" s="637" t="s">
        <v>2193</v>
      </c>
      <c r="C12" s="596">
        <v>26000</v>
      </c>
    </row>
    <row r="13" spans="1:3" s="638" customFormat="1" ht="25.5" x14ac:dyDescent="0.2">
      <c r="A13" s="597" t="s">
        <v>2194</v>
      </c>
      <c r="B13" s="637" t="s">
        <v>2195</v>
      </c>
      <c r="C13" s="596">
        <v>120000</v>
      </c>
    </row>
    <row r="14" spans="1:3" s="638" customFormat="1" x14ac:dyDescent="0.2">
      <c r="A14" s="597" t="s">
        <v>2196</v>
      </c>
      <c r="B14" s="637" t="s">
        <v>2197</v>
      </c>
      <c r="C14" s="596">
        <v>11000</v>
      </c>
    </row>
    <row r="15" spans="1:3" s="638" customFormat="1" x14ac:dyDescent="0.2">
      <c r="A15" s="597" t="s">
        <v>2198</v>
      </c>
      <c r="B15" s="637" t="s">
        <v>2199</v>
      </c>
      <c r="C15" s="596">
        <v>1100</v>
      </c>
    </row>
    <row r="16" spans="1:3" s="638" customFormat="1" ht="25.5" x14ac:dyDescent="0.2">
      <c r="A16" s="597" t="s">
        <v>2200</v>
      </c>
      <c r="B16" s="637" t="s">
        <v>2201</v>
      </c>
      <c r="C16" s="596">
        <v>2400</v>
      </c>
    </row>
    <row r="17" spans="1:3" s="638" customFormat="1" x14ac:dyDescent="0.2">
      <c r="A17" s="597" t="s">
        <v>2202</v>
      </c>
      <c r="B17" s="637" t="s">
        <v>2203</v>
      </c>
      <c r="C17" s="596">
        <v>8000</v>
      </c>
    </row>
    <row r="18" spans="1:3" s="638" customFormat="1" ht="38.25" x14ac:dyDescent="0.2">
      <c r="A18" s="597" t="s">
        <v>2204</v>
      </c>
      <c r="B18" s="637" t="s">
        <v>2205</v>
      </c>
      <c r="C18" s="596">
        <v>1350000</v>
      </c>
    </row>
    <row r="19" spans="1:3" s="638" customFormat="1" ht="38.25" x14ac:dyDescent="0.2">
      <c r="A19" s="597" t="s">
        <v>2206</v>
      </c>
      <c r="B19" s="637" t="s">
        <v>2207</v>
      </c>
      <c r="C19" s="596">
        <v>32000</v>
      </c>
    </row>
    <row r="20" spans="1:3" s="638" customFormat="1" x14ac:dyDescent="0.2">
      <c r="A20" s="597" t="s">
        <v>2208</v>
      </c>
      <c r="B20" s="637" t="s">
        <v>2209</v>
      </c>
      <c r="C20" s="596">
        <v>280000</v>
      </c>
    </row>
    <row r="21" spans="1:3" s="638" customFormat="1" ht="25.5" x14ac:dyDescent="0.2">
      <c r="A21" s="597" t="s">
        <v>2210</v>
      </c>
      <c r="B21" s="637" t="s">
        <v>2211</v>
      </c>
      <c r="C21" s="596">
        <v>140000</v>
      </c>
    </row>
    <row r="22" spans="1:3" s="638" customFormat="1" x14ac:dyDescent="0.2">
      <c r="A22" s="597" t="s">
        <v>2212</v>
      </c>
      <c r="B22" s="637" t="s">
        <v>2213</v>
      </c>
      <c r="C22" s="596">
        <v>2800</v>
      </c>
    </row>
    <row r="23" spans="1:3" s="638" customFormat="1" x14ac:dyDescent="0.2">
      <c r="A23" s="597" t="s">
        <v>2214</v>
      </c>
      <c r="B23" s="637" t="s">
        <v>2213</v>
      </c>
      <c r="C23" s="596">
        <v>2800</v>
      </c>
    </row>
    <row r="24" spans="1:3" s="638" customFormat="1" x14ac:dyDescent="0.2">
      <c r="A24" s="597" t="s">
        <v>2215</v>
      </c>
      <c r="B24" s="637" t="s">
        <v>2216</v>
      </c>
      <c r="C24" s="596">
        <v>7800</v>
      </c>
    </row>
    <row r="25" spans="1:3" s="638" customFormat="1" ht="25.5" x14ac:dyDescent="0.2">
      <c r="A25" s="597" t="s">
        <v>2217</v>
      </c>
      <c r="B25" s="637" t="s">
        <v>2218</v>
      </c>
      <c r="C25" s="596">
        <v>70000</v>
      </c>
    </row>
    <row r="26" spans="1:3" s="638" customFormat="1" ht="63.75" x14ac:dyDescent="0.2">
      <c r="A26" s="597" t="s">
        <v>2219</v>
      </c>
      <c r="B26" s="637" t="s">
        <v>2220</v>
      </c>
      <c r="C26" s="596">
        <v>115000</v>
      </c>
    </row>
    <row r="27" spans="1:3" s="638" customFormat="1" ht="25.5" x14ac:dyDescent="0.2">
      <c r="A27" s="597" t="s">
        <v>2221</v>
      </c>
      <c r="B27" s="637" t="s">
        <v>2222</v>
      </c>
      <c r="C27" s="596">
        <v>1250</v>
      </c>
    </row>
    <row r="28" spans="1:3" s="638" customFormat="1" x14ac:dyDescent="0.2">
      <c r="A28" s="597" t="s">
        <v>2223</v>
      </c>
      <c r="B28" s="637" t="s">
        <v>2224</v>
      </c>
      <c r="C28" s="596">
        <v>3600</v>
      </c>
    </row>
    <row r="29" spans="1:3" s="638" customFormat="1" ht="25.5" x14ac:dyDescent="0.2">
      <c r="A29" s="597" t="s">
        <v>2225</v>
      </c>
      <c r="B29" s="637" t="s">
        <v>2226</v>
      </c>
      <c r="C29" s="596">
        <v>28000</v>
      </c>
    </row>
    <row r="30" spans="1:3" s="638" customFormat="1" ht="25.5" x14ac:dyDescent="0.2">
      <c r="A30" s="597" t="s">
        <v>2227</v>
      </c>
      <c r="B30" s="637" t="s">
        <v>2228</v>
      </c>
      <c r="C30" s="596">
        <v>18000</v>
      </c>
    </row>
    <row r="31" spans="1:3" s="638" customFormat="1" ht="25.5" x14ac:dyDescent="0.2">
      <c r="A31" s="597" t="s">
        <v>2229</v>
      </c>
      <c r="B31" s="637" t="s">
        <v>2230</v>
      </c>
      <c r="C31" s="596">
        <v>98000</v>
      </c>
    </row>
    <row r="32" spans="1:3" s="638" customFormat="1" ht="25.5" x14ac:dyDescent="0.2">
      <c r="A32" s="597" t="s">
        <v>2231</v>
      </c>
      <c r="B32" s="637" t="s">
        <v>2232</v>
      </c>
      <c r="C32" s="596">
        <v>31000</v>
      </c>
    </row>
    <row r="33" spans="1:3" s="638" customFormat="1" x14ac:dyDescent="0.2">
      <c r="A33" s="597" t="s">
        <v>2233</v>
      </c>
      <c r="B33" s="637" t="s">
        <v>2234</v>
      </c>
      <c r="C33" s="596">
        <v>280000</v>
      </c>
    </row>
    <row r="34" spans="1:3" s="638" customFormat="1" x14ac:dyDescent="0.2">
      <c r="A34" s="597" t="s">
        <v>2235</v>
      </c>
      <c r="B34" s="637" t="s">
        <v>2236</v>
      </c>
      <c r="C34" s="596">
        <v>6000</v>
      </c>
    </row>
    <row r="35" spans="1:3" s="638" customFormat="1" ht="25.5" x14ac:dyDescent="0.2">
      <c r="A35" s="597" t="s">
        <v>2237</v>
      </c>
      <c r="B35" s="637" t="s">
        <v>2238</v>
      </c>
      <c r="C35" s="596">
        <v>18000</v>
      </c>
    </row>
    <row r="36" spans="1:3" s="638" customFormat="1" ht="25.5" x14ac:dyDescent="0.2">
      <c r="A36" s="597" t="s">
        <v>2239</v>
      </c>
      <c r="B36" s="637" t="s">
        <v>2228</v>
      </c>
      <c r="C36" s="596">
        <v>12000</v>
      </c>
    </row>
    <row r="37" spans="1:3" s="638" customFormat="1" ht="25.5" x14ac:dyDescent="0.2">
      <c r="A37" s="597" t="s">
        <v>2240</v>
      </c>
      <c r="B37" s="637" t="s">
        <v>2241</v>
      </c>
      <c r="C37" s="596">
        <v>14000</v>
      </c>
    </row>
    <row r="38" spans="1:3" s="638" customFormat="1" ht="25.5" x14ac:dyDescent="0.2">
      <c r="A38" s="597" t="s">
        <v>2242</v>
      </c>
      <c r="B38" s="637" t="s">
        <v>2228</v>
      </c>
      <c r="C38" s="596">
        <v>12000</v>
      </c>
    </row>
    <row r="39" spans="1:3" s="638" customFormat="1" x14ac:dyDescent="0.2">
      <c r="A39" s="597" t="s">
        <v>2243</v>
      </c>
      <c r="B39" s="637" t="s">
        <v>2244</v>
      </c>
      <c r="C39" s="596">
        <v>8000</v>
      </c>
    </row>
    <row r="40" spans="1:3" s="638" customFormat="1" x14ac:dyDescent="0.2">
      <c r="A40" s="597" t="s">
        <v>2245</v>
      </c>
      <c r="B40" s="637" t="s">
        <v>2246</v>
      </c>
      <c r="C40" s="596">
        <v>20000</v>
      </c>
    </row>
    <row r="41" spans="1:3" s="638" customFormat="1" ht="51" x14ac:dyDescent="0.2">
      <c r="A41" s="597" t="s">
        <v>2247</v>
      </c>
      <c r="B41" s="637" t="s">
        <v>2248</v>
      </c>
      <c r="C41" s="596">
        <v>2692000</v>
      </c>
    </row>
    <row r="42" spans="1:3" s="638" customFormat="1" x14ac:dyDescent="0.2">
      <c r="A42" s="597" t="s">
        <v>2249</v>
      </c>
      <c r="B42" s="637" t="s">
        <v>2250</v>
      </c>
      <c r="C42" s="596">
        <v>90000</v>
      </c>
    </row>
    <row r="43" spans="1:3" s="638" customFormat="1" x14ac:dyDescent="0.2">
      <c r="A43" s="597" t="s">
        <v>2251</v>
      </c>
      <c r="B43" s="637" t="s">
        <v>2252</v>
      </c>
      <c r="C43" s="596">
        <v>6000</v>
      </c>
    </row>
    <row r="44" spans="1:3" s="638" customFormat="1" x14ac:dyDescent="0.2">
      <c r="A44" s="597" t="s">
        <v>2253</v>
      </c>
      <c r="B44" s="637" t="s">
        <v>2254</v>
      </c>
      <c r="C44" s="596">
        <v>18000</v>
      </c>
    </row>
    <row r="45" spans="1:3" s="638" customFormat="1" ht="25.5" x14ac:dyDescent="0.2">
      <c r="A45" s="597" t="s">
        <v>2255</v>
      </c>
      <c r="B45" s="637" t="s">
        <v>2256</v>
      </c>
      <c r="C45" s="596">
        <v>1100</v>
      </c>
    </row>
    <row r="46" spans="1:3" s="638" customFormat="1" x14ac:dyDescent="0.2">
      <c r="A46" s="597" t="s">
        <v>2257</v>
      </c>
      <c r="B46" s="637" t="s">
        <v>2258</v>
      </c>
      <c r="C46" s="596">
        <v>7800</v>
      </c>
    </row>
    <row r="47" spans="1:3" s="638" customFormat="1" ht="25.5" x14ac:dyDescent="0.2">
      <c r="A47" s="597" t="s">
        <v>2259</v>
      </c>
      <c r="B47" s="637" t="s">
        <v>2260</v>
      </c>
      <c r="C47" s="596">
        <v>75000</v>
      </c>
    </row>
    <row r="48" spans="1:3" s="638" customFormat="1" x14ac:dyDescent="0.2">
      <c r="A48" s="597" t="s">
        <v>2261</v>
      </c>
      <c r="B48" s="637" t="s">
        <v>2262</v>
      </c>
      <c r="C48" s="596">
        <v>18000</v>
      </c>
    </row>
    <row r="49" spans="1:3" s="638" customFormat="1" x14ac:dyDescent="0.2">
      <c r="A49" s="597" t="s">
        <v>2263</v>
      </c>
      <c r="B49" s="637" t="s">
        <v>2262</v>
      </c>
      <c r="C49" s="596">
        <v>18000</v>
      </c>
    </row>
    <row r="50" spans="1:3" s="638" customFormat="1" ht="25.5" x14ac:dyDescent="0.2">
      <c r="A50" s="597" t="s">
        <v>2264</v>
      </c>
      <c r="B50" s="637" t="s">
        <v>2265</v>
      </c>
      <c r="C50" s="596">
        <v>62000</v>
      </c>
    </row>
    <row r="51" spans="1:3" s="638" customFormat="1" x14ac:dyDescent="0.2">
      <c r="A51" s="597" t="s">
        <v>2266</v>
      </c>
      <c r="B51" s="637" t="s">
        <v>2267</v>
      </c>
      <c r="C51" s="596">
        <v>17000</v>
      </c>
    </row>
    <row r="52" spans="1:3" s="638" customFormat="1" x14ac:dyDescent="0.2">
      <c r="A52" s="597" t="s">
        <v>2268</v>
      </c>
      <c r="B52" s="637" t="s">
        <v>2269</v>
      </c>
      <c r="C52" s="596">
        <v>19000</v>
      </c>
    </row>
    <row r="53" spans="1:3" s="638" customFormat="1" ht="25.5" x14ac:dyDescent="0.2">
      <c r="A53" s="597" t="s">
        <v>2270</v>
      </c>
      <c r="B53" s="637" t="s">
        <v>2271</v>
      </c>
      <c r="C53" s="596">
        <v>9000</v>
      </c>
    </row>
    <row r="54" spans="1:3" s="638" customFormat="1" ht="25.5" x14ac:dyDescent="0.2">
      <c r="A54" s="597" t="s">
        <v>2272</v>
      </c>
      <c r="B54" s="637" t="s">
        <v>2271</v>
      </c>
      <c r="C54" s="596">
        <v>9000</v>
      </c>
    </row>
    <row r="55" spans="1:3" s="638" customFormat="1" ht="25.5" x14ac:dyDescent="0.2">
      <c r="A55" s="597" t="s">
        <v>2273</v>
      </c>
      <c r="B55" s="637" t="s">
        <v>2271</v>
      </c>
      <c r="C55" s="596">
        <v>9000</v>
      </c>
    </row>
    <row r="56" spans="1:3" s="638" customFormat="1" x14ac:dyDescent="0.2">
      <c r="A56" s="597" t="s">
        <v>2274</v>
      </c>
      <c r="B56" s="637" t="s">
        <v>2275</v>
      </c>
      <c r="C56" s="596">
        <v>3800</v>
      </c>
    </row>
    <row r="57" spans="1:3" s="638" customFormat="1" ht="25.5" x14ac:dyDescent="0.2">
      <c r="A57" s="597" t="s">
        <v>2276</v>
      </c>
      <c r="B57" s="637" t="s">
        <v>2277</v>
      </c>
      <c r="C57" s="596">
        <v>32000</v>
      </c>
    </row>
    <row r="58" spans="1:3" s="638" customFormat="1" x14ac:dyDescent="0.2">
      <c r="A58" s="597" t="s">
        <v>2278</v>
      </c>
      <c r="B58" s="637" t="s">
        <v>2279</v>
      </c>
      <c r="C58" s="596">
        <v>80000</v>
      </c>
    </row>
    <row r="59" spans="1:3" s="638" customFormat="1" x14ac:dyDescent="0.2">
      <c r="A59" s="597" t="s">
        <v>2280</v>
      </c>
      <c r="B59" s="637" t="s">
        <v>2281</v>
      </c>
      <c r="C59" s="596">
        <v>2000</v>
      </c>
    </row>
    <row r="60" spans="1:3" s="638" customFormat="1" x14ac:dyDescent="0.2">
      <c r="A60" s="597" t="s">
        <v>2282</v>
      </c>
      <c r="B60" s="637" t="s">
        <v>2283</v>
      </c>
      <c r="C60" s="596">
        <v>14000</v>
      </c>
    </row>
    <row r="61" spans="1:3" s="638" customFormat="1" x14ac:dyDescent="0.2">
      <c r="A61" s="597" t="s">
        <v>2284</v>
      </c>
      <c r="B61" s="637" t="s">
        <v>2285</v>
      </c>
      <c r="C61" s="596">
        <v>7000</v>
      </c>
    </row>
    <row r="62" spans="1:3" s="638" customFormat="1" x14ac:dyDescent="0.2">
      <c r="A62" s="597" t="s">
        <v>2286</v>
      </c>
      <c r="B62" s="637" t="s">
        <v>2287</v>
      </c>
      <c r="C62" s="596">
        <v>20000</v>
      </c>
    </row>
    <row r="63" spans="1:3" s="638" customFormat="1" x14ac:dyDescent="0.2">
      <c r="A63" s="597" t="s">
        <v>2288</v>
      </c>
      <c r="B63" s="637" t="s">
        <v>2275</v>
      </c>
      <c r="C63" s="596">
        <v>6800</v>
      </c>
    </row>
    <row r="64" spans="1:3" s="638" customFormat="1" x14ac:dyDescent="0.2">
      <c r="A64" s="597" t="s">
        <v>2289</v>
      </c>
      <c r="B64" s="637" t="s">
        <v>2290</v>
      </c>
      <c r="C64" s="596">
        <v>33500</v>
      </c>
    </row>
    <row r="65" spans="1:3" s="638" customFormat="1" ht="25.5" x14ac:dyDescent="0.2">
      <c r="A65" s="597" t="s">
        <v>2291</v>
      </c>
      <c r="B65" s="637" t="s">
        <v>2292</v>
      </c>
      <c r="C65" s="596">
        <v>17068.97</v>
      </c>
    </row>
    <row r="66" spans="1:3" s="638" customFormat="1" x14ac:dyDescent="0.2">
      <c r="A66" s="597" t="s">
        <v>2293</v>
      </c>
      <c r="B66" s="637" t="s">
        <v>2294</v>
      </c>
      <c r="C66" s="596">
        <v>34840</v>
      </c>
    </row>
    <row r="67" spans="1:3" s="638" customFormat="1" x14ac:dyDescent="0.2">
      <c r="A67" s="597" t="s">
        <v>2295</v>
      </c>
      <c r="B67" s="637" t="s">
        <v>2294</v>
      </c>
      <c r="C67" s="596">
        <v>34892</v>
      </c>
    </row>
    <row r="68" spans="1:3" s="638" customFormat="1" x14ac:dyDescent="0.2">
      <c r="A68" s="597" t="s">
        <v>2296</v>
      </c>
      <c r="B68" s="637" t="s">
        <v>2297</v>
      </c>
      <c r="C68" s="596">
        <v>7287.07</v>
      </c>
    </row>
    <row r="69" spans="1:3" s="638" customFormat="1" x14ac:dyDescent="0.2">
      <c r="A69" s="597" t="s">
        <v>2298</v>
      </c>
      <c r="B69" s="637" t="s">
        <v>2299</v>
      </c>
      <c r="C69" s="596">
        <v>54600</v>
      </c>
    </row>
    <row r="70" spans="1:3" s="638" customFormat="1" x14ac:dyDescent="0.2">
      <c r="A70" s="597" t="s">
        <v>2300</v>
      </c>
      <c r="B70" s="637" t="s">
        <v>2299</v>
      </c>
      <c r="C70" s="596">
        <v>54600</v>
      </c>
    </row>
    <row r="71" spans="1:3" s="638" customFormat="1" x14ac:dyDescent="0.2">
      <c r="A71" s="597" t="s">
        <v>2301</v>
      </c>
      <c r="B71" s="637" t="s">
        <v>2299</v>
      </c>
      <c r="C71" s="596">
        <v>54600</v>
      </c>
    </row>
    <row r="72" spans="1:3" s="638" customFormat="1" x14ac:dyDescent="0.2">
      <c r="A72" s="597" t="s">
        <v>2302</v>
      </c>
      <c r="B72" s="637" t="s">
        <v>2299</v>
      </c>
      <c r="C72" s="596">
        <v>54600</v>
      </c>
    </row>
    <row r="73" spans="1:3" s="638" customFormat="1" x14ac:dyDescent="0.2">
      <c r="A73" s="597" t="s">
        <v>2303</v>
      </c>
      <c r="B73" s="637" t="s">
        <v>2299</v>
      </c>
      <c r="C73" s="596">
        <v>54600</v>
      </c>
    </row>
    <row r="74" spans="1:3" s="638" customFormat="1" x14ac:dyDescent="0.2">
      <c r="A74" s="597" t="s">
        <v>2304</v>
      </c>
      <c r="B74" s="637" t="s">
        <v>2299</v>
      </c>
      <c r="C74" s="596">
        <v>54600</v>
      </c>
    </row>
    <row r="75" spans="1:3" s="638" customFormat="1" x14ac:dyDescent="0.2">
      <c r="A75" s="597" t="s">
        <v>2305</v>
      </c>
      <c r="B75" s="637" t="s">
        <v>2299</v>
      </c>
      <c r="C75" s="596">
        <v>54600</v>
      </c>
    </row>
    <row r="76" spans="1:3" s="638" customFormat="1" x14ac:dyDescent="0.2">
      <c r="A76" s="597" t="s">
        <v>2306</v>
      </c>
      <c r="B76" s="637" t="s">
        <v>2299</v>
      </c>
      <c r="C76" s="596">
        <v>54600</v>
      </c>
    </row>
    <row r="77" spans="1:3" s="638" customFormat="1" ht="25.5" x14ac:dyDescent="0.2">
      <c r="A77" s="597" t="s">
        <v>2307</v>
      </c>
      <c r="B77" s="637" t="s">
        <v>2308</v>
      </c>
      <c r="C77" s="596">
        <v>32142.85</v>
      </c>
    </row>
    <row r="78" spans="1:3" s="638" customFormat="1" x14ac:dyDescent="0.2">
      <c r="A78" s="597" t="s">
        <v>2309</v>
      </c>
      <c r="B78" s="637" t="s">
        <v>2310</v>
      </c>
      <c r="C78" s="596">
        <v>25428.57</v>
      </c>
    </row>
    <row r="79" spans="1:3" s="638" customFormat="1" x14ac:dyDescent="0.2">
      <c r="A79" s="597" t="s">
        <v>2311</v>
      </c>
      <c r="B79" s="637" t="s">
        <v>2310</v>
      </c>
      <c r="C79" s="596">
        <v>25428.57</v>
      </c>
    </row>
    <row r="80" spans="1:3" s="638" customFormat="1" x14ac:dyDescent="0.2">
      <c r="A80" s="597" t="s">
        <v>2312</v>
      </c>
      <c r="B80" s="637" t="s">
        <v>2310</v>
      </c>
      <c r="C80" s="596">
        <v>25428.57</v>
      </c>
    </row>
    <row r="81" spans="1:3" s="638" customFormat="1" x14ac:dyDescent="0.2">
      <c r="A81" s="597" t="s">
        <v>2313</v>
      </c>
      <c r="B81" s="637" t="s">
        <v>2310</v>
      </c>
      <c r="C81" s="596">
        <v>25428.57</v>
      </c>
    </row>
    <row r="82" spans="1:3" s="638" customFormat="1" ht="25.5" x14ac:dyDescent="0.2">
      <c r="A82" s="597" t="s">
        <v>2314</v>
      </c>
      <c r="B82" s="637" t="s">
        <v>2315</v>
      </c>
      <c r="C82" s="596">
        <v>38428.57</v>
      </c>
    </row>
    <row r="83" spans="1:3" s="638" customFormat="1" ht="25.5" x14ac:dyDescent="0.2">
      <c r="A83" s="597" t="s">
        <v>2316</v>
      </c>
      <c r="B83" s="637" t="s">
        <v>2315</v>
      </c>
      <c r="C83" s="596">
        <v>38428.57</v>
      </c>
    </row>
    <row r="84" spans="1:3" s="638" customFormat="1" x14ac:dyDescent="0.2">
      <c r="A84" s="597" t="s">
        <v>2317</v>
      </c>
      <c r="B84" s="637" t="s">
        <v>2318</v>
      </c>
      <c r="C84" s="596">
        <v>7800</v>
      </c>
    </row>
    <row r="85" spans="1:3" s="638" customFormat="1" x14ac:dyDescent="0.2">
      <c r="A85" s="597" t="s">
        <v>2319</v>
      </c>
      <c r="B85" s="637" t="s">
        <v>2318</v>
      </c>
      <c r="C85" s="596">
        <v>7800</v>
      </c>
    </row>
    <row r="86" spans="1:3" s="638" customFormat="1" x14ac:dyDescent="0.2">
      <c r="A86" s="597" t="s">
        <v>2320</v>
      </c>
      <c r="B86" s="637" t="s">
        <v>2321</v>
      </c>
      <c r="C86" s="596">
        <v>52857.14</v>
      </c>
    </row>
    <row r="87" spans="1:3" s="638" customFormat="1" x14ac:dyDescent="0.2">
      <c r="A87" s="597" t="s">
        <v>2322</v>
      </c>
      <c r="B87" s="637" t="s">
        <v>2321</v>
      </c>
      <c r="C87" s="596">
        <v>52857.14</v>
      </c>
    </row>
    <row r="88" spans="1:3" s="638" customFormat="1" ht="25.5" x14ac:dyDescent="0.2">
      <c r="A88" s="597" t="s">
        <v>2323</v>
      </c>
      <c r="B88" s="637" t="s">
        <v>2324</v>
      </c>
      <c r="C88" s="596">
        <v>10714.28</v>
      </c>
    </row>
    <row r="89" spans="1:3" s="638" customFormat="1" ht="25.5" x14ac:dyDescent="0.2">
      <c r="A89" s="597" t="s">
        <v>2325</v>
      </c>
      <c r="B89" s="637" t="s">
        <v>2324</v>
      </c>
      <c r="C89" s="596">
        <v>10714.28</v>
      </c>
    </row>
    <row r="90" spans="1:3" s="638" customFormat="1" x14ac:dyDescent="0.2">
      <c r="A90" s="597" t="s">
        <v>2326</v>
      </c>
      <c r="B90" s="637" t="s">
        <v>2327</v>
      </c>
      <c r="C90" s="596">
        <v>31428.57</v>
      </c>
    </row>
    <row r="91" spans="1:3" s="638" customFormat="1" x14ac:dyDescent="0.2">
      <c r="A91" s="597" t="s">
        <v>2328</v>
      </c>
      <c r="B91" s="637" t="s">
        <v>2327</v>
      </c>
      <c r="C91" s="596">
        <v>31428.57</v>
      </c>
    </row>
    <row r="92" spans="1:3" s="638" customFormat="1" x14ac:dyDescent="0.2">
      <c r="A92" s="597" t="s">
        <v>2329</v>
      </c>
      <c r="B92" s="637" t="s">
        <v>2330</v>
      </c>
      <c r="C92" s="596">
        <v>36300</v>
      </c>
    </row>
    <row r="93" spans="1:3" s="638" customFormat="1" ht="51" x14ac:dyDescent="0.2">
      <c r="A93" s="597" t="s">
        <v>2331</v>
      </c>
      <c r="B93" s="637" t="s">
        <v>2332</v>
      </c>
      <c r="C93" s="596">
        <v>12478.45</v>
      </c>
    </row>
    <row r="94" spans="1:3" s="638" customFormat="1" ht="25.5" x14ac:dyDescent="0.2">
      <c r="A94" s="597" t="s">
        <v>2333</v>
      </c>
      <c r="B94" s="637" t="s">
        <v>2334</v>
      </c>
      <c r="C94" s="596">
        <v>12920</v>
      </c>
    </row>
    <row r="95" spans="1:3" s="638" customFormat="1" x14ac:dyDescent="0.2">
      <c r="A95" s="597" t="s">
        <v>2335</v>
      </c>
      <c r="B95" s="637" t="s">
        <v>2336</v>
      </c>
      <c r="C95" s="596">
        <v>11350</v>
      </c>
    </row>
    <row r="96" spans="1:3" s="638" customFormat="1" x14ac:dyDescent="0.2">
      <c r="A96" s="597" t="s">
        <v>2337</v>
      </c>
      <c r="B96" s="637" t="s">
        <v>2338</v>
      </c>
      <c r="C96" s="596">
        <v>10344.84</v>
      </c>
    </row>
    <row r="97" spans="1:3" s="638" customFormat="1" x14ac:dyDescent="0.2">
      <c r="A97" s="597" t="s">
        <v>2339</v>
      </c>
      <c r="B97" s="637" t="s">
        <v>2338</v>
      </c>
      <c r="C97" s="596"/>
    </row>
    <row r="98" spans="1:3" s="638" customFormat="1" x14ac:dyDescent="0.2">
      <c r="A98" s="597" t="s">
        <v>2340</v>
      </c>
      <c r="B98" s="637" t="s">
        <v>2338</v>
      </c>
      <c r="C98" s="596"/>
    </row>
    <row r="99" spans="1:3" s="638" customFormat="1" x14ac:dyDescent="0.2">
      <c r="A99" s="597" t="s">
        <v>2341</v>
      </c>
      <c r="B99" s="637" t="s">
        <v>2342</v>
      </c>
      <c r="C99" s="596">
        <v>6681.03</v>
      </c>
    </row>
    <row r="100" spans="1:3" s="638" customFormat="1" ht="25.5" x14ac:dyDescent="0.2">
      <c r="A100" s="597" t="s">
        <v>2343</v>
      </c>
      <c r="B100" s="637" t="s">
        <v>2344</v>
      </c>
      <c r="C100" s="596">
        <v>4568.97</v>
      </c>
    </row>
    <row r="101" spans="1:3" s="638" customFormat="1" ht="38.25" x14ac:dyDescent="0.2">
      <c r="A101" s="597" t="s">
        <v>2345</v>
      </c>
      <c r="B101" s="637" t="s">
        <v>2346</v>
      </c>
      <c r="C101" s="596">
        <v>5724.14</v>
      </c>
    </row>
    <row r="102" spans="1:3" s="638" customFormat="1" ht="25.5" x14ac:dyDescent="0.2">
      <c r="A102" s="597" t="s">
        <v>2347</v>
      </c>
      <c r="B102" s="637" t="s">
        <v>2348</v>
      </c>
      <c r="C102" s="596">
        <v>5370.69</v>
      </c>
    </row>
    <row r="103" spans="1:3" s="638" customFormat="1" ht="25.5" x14ac:dyDescent="0.2">
      <c r="A103" s="597" t="s">
        <v>2349</v>
      </c>
      <c r="B103" s="637" t="s">
        <v>2350</v>
      </c>
      <c r="C103" s="596">
        <v>9339.66</v>
      </c>
    </row>
    <row r="104" spans="1:3" s="638" customFormat="1" ht="38.25" x14ac:dyDescent="0.2">
      <c r="A104" s="597" t="s">
        <v>2351</v>
      </c>
      <c r="B104" s="637" t="s">
        <v>2352</v>
      </c>
      <c r="C104" s="596">
        <v>104183.92</v>
      </c>
    </row>
    <row r="105" spans="1:3" s="638" customFormat="1" ht="38.25" x14ac:dyDescent="0.2">
      <c r="A105" s="597" t="s">
        <v>2353</v>
      </c>
      <c r="B105" s="637" t="s">
        <v>2354</v>
      </c>
      <c r="C105" s="596">
        <v>5724.14</v>
      </c>
    </row>
    <row r="106" spans="1:3" s="638" customFormat="1" ht="38.25" x14ac:dyDescent="0.2">
      <c r="A106" s="597" t="s">
        <v>2355</v>
      </c>
      <c r="B106" s="637" t="s">
        <v>2356</v>
      </c>
      <c r="C106" s="596">
        <v>5370.69</v>
      </c>
    </row>
    <row r="107" spans="1:3" s="638" customFormat="1" ht="38.25" x14ac:dyDescent="0.2">
      <c r="A107" s="597" t="s">
        <v>2357</v>
      </c>
      <c r="B107" s="637" t="s">
        <v>2358</v>
      </c>
      <c r="C107" s="596">
        <v>9224.14</v>
      </c>
    </row>
    <row r="108" spans="1:3" s="638" customFormat="1" ht="51" x14ac:dyDescent="0.2">
      <c r="A108" s="597" t="s">
        <v>2359</v>
      </c>
      <c r="B108" s="637" t="s">
        <v>2360</v>
      </c>
      <c r="C108" s="596">
        <v>5724.14</v>
      </c>
    </row>
    <row r="109" spans="1:3" s="638" customFormat="1" ht="51" x14ac:dyDescent="0.2">
      <c r="A109" s="597" t="s">
        <v>2361</v>
      </c>
      <c r="B109" s="637" t="s">
        <v>2360</v>
      </c>
      <c r="C109" s="596">
        <v>5724.14</v>
      </c>
    </row>
    <row r="110" spans="1:3" s="638" customFormat="1" ht="25.5" x14ac:dyDescent="0.2">
      <c r="A110" s="597" t="s">
        <v>2362</v>
      </c>
      <c r="B110" s="637" t="s">
        <v>2363</v>
      </c>
      <c r="C110" s="596">
        <v>33724.14</v>
      </c>
    </row>
    <row r="111" spans="1:3" s="638" customFormat="1" ht="25.5" x14ac:dyDescent="0.2">
      <c r="A111" s="597" t="s">
        <v>2364</v>
      </c>
      <c r="B111" s="637" t="s">
        <v>2365</v>
      </c>
      <c r="C111" s="596">
        <v>6405.17</v>
      </c>
    </row>
    <row r="112" spans="1:3" s="638" customFormat="1" ht="25.5" x14ac:dyDescent="0.2">
      <c r="A112" s="597" t="s">
        <v>2366</v>
      </c>
      <c r="B112" s="637" t="s">
        <v>2367</v>
      </c>
      <c r="C112" s="596">
        <v>22482.76</v>
      </c>
    </row>
    <row r="113" spans="1:3" s="638" customFormat="1" ht="25.5" x14ac:dyDescent="0.2">
      <c r="A113" s="597" t="s">
        <v>2368</v>
      </c>
      <c r="B113" s="637" t="s">
        <v>2369</v>
      </c>
      <c r="C113" s="596">
        <v>18913.8</v>
      </c>
    </row>
    <row r="114" spans="1:3" s="638" customFormat="1" ht="38.25" x14ac:dyDescent="0.2">
      <c r="A114" s="597" t="s">
        <v>2370</v>
      </c>
      <c r="B114" s="637" t="s">
        <v>2371</v>
      </c>
      <c r="C114" s="596">
        <v>6405.17</v>
      </c>
    </row>
    <row r="115" spans="1:3" s="638" customFormat="1" ht="25.5" x14ac:dyDescent="0.2">
      <c r="A115" s="597" t="s">
        <v>2372</v>
      </c>
      <c r="B115" s="637" t="s">
        <v>2373</v>
      </c>
      <c r="C115" s="596">
        <v>15043.1</v>
      </c>
    </row>
    <row r="116" spans="1:3" s="638" customFormat="1" x14ac:dyDescent="0.2">
      <c r="A116" s="597" t="s">
        <v>2374</v>
      </c>
      <c r="B116" s="637" t="s">
        <v>2375</v>
      </c>
      <c r="C116" s="596">
        <v>3448.28</v>
      </c>
    </row>
    <row r="117" spans="1:3" s="638" customFormat="1" x14ac:dyDescent="0.2">
      <c r="A117" s="597" t="s">
        <v>2376</v>
      </c>
      <c r="B117" s="637" t="s">
        <v>2377</v>
      </c>
      <c r="C117" s="596">
        <v>5344.66</v>
      </c>
    </row>
    <row r="118" spans="1:3" s="638" customFormat="1" x14ac:dyDescent="0.2">
      <c r="A118" s="597" t="s">
        <v>2378</v>
      </c>
      <c r="B118" s="637" t="s">
        <v>2379</v>
      </c>
      <c r="C118" s="596">
        <v>3448.28</v>
      </c>
    </row>
    <row r="119" spans="1:3" s="638" customFormat="1" x14ac:dyDescent="0.2">
      <c r="A119" s="597" t="s">
        <v>2380</v>
      </c>
      <c r="B119" s="637" t="s">
        <v>2381</v>
      </c>
      <c r="C119" s="596">
        <v>11853.45</v>
      </c>
    </row>
    <row r="120" spans="1:3" s="638" customFormat="1" ht="25.5" x14ac:dyDescent="0.2">
      <c r="A120" s="597" t="s">
        <v>2382</v>
      </c>
      <c r="B120" s="637" t="s">
        <v>2383</v>
      </c>
      <c r="C120" s="596">
        <v>13534.48</v>
      </c>
    </row>
    <row r="121" spans="1:3" s="638" customFormat="1" ht="25.5" x14ac:dyDescent="0.2">
      <c r="A121" s="597" t="s">
        <v>2384</v>
      </c>
      <c r="B121" s="637" t="s">
        <v>2383</v>
      </c>
      <c r="C121" s="596">
        <v>6336.21</v>
      </c>
    </row>
    <row r="122" spans="1:3" s="638" customFormat="1" ht="25.5" x14ac:dyDescent="0.2">
      <c r="A122" s="597" t="s">
        <v>2385</v>
      </c>
      <c r="B122" s="637" t="s">
        <v>2386</v>
      </c>
      <c r="C122" s="596">
        <v>10456.9</v>
      </c>
    </row>
    <row r="123" spans="1:3" s="638" customFormat="1" ht="25.5" x14ac:dyDescent="0.2">
      <c r="A123" s="597" t="s">
        <v>2387</v>
      </c>
      <c r="B123" s="637" t="s">
        <v>2388</v>
      </c>
      <c r="C123" s="596">
        <v>7500</v>
      </c>
    </row>
    <row r="124" spans="1:3" s="638" customFormat="1" ht="25.5" x14ac:dyDescent="0.2">
      <c r="A124" s="597" t="s">
        <v>2389</v>
      </c>
      <c r="B124" s="637" t="s">
        <v>2388</v>
      </c>
      <c r="C124" s="596">
        <v>7500</v>
      </c>
    </row>
    <row r="125" spans="1:3" s="638" customFormat="1" x14ac:dyDescent="0.2">
      <c r="A125" s="597" t="s">
        <v>2390</v>
      </c>
      <c r="B125" s="637" t="s">
        <v>2391</v>
      </c>
      <c r="C125" s="596">
        <v>13784.47</v>
      </c>
    </row>
    <row r="126" spans="1:3" s="638" customFormat="1" x14ac:dyDescent="0.2">
      <c r="A126" s="597" t="s">
        <v>2392</v>
      </c>
      <c r="B126" s="637" t="s">
        <v>2393</v>
      </c>
      <c r="C126" s="596">
        <v>3448.28</v>
      </c>
    </row>
    <row r="127" spans="1:3" s="638" customFormat="1" x14ac:dyDescent="0.2">
      <c r="A127" s="597" t="s">
        <v>2394</v>
      </c>
      <c r="B127" s="637" t="s">
        <v>2393</v>
      </c>
      <c r="C127" s="596">
        <v>3448.28</v>
      </c>
    </row>
    <row r="128" spans="1:3" s="638" customFormat="1" x14ac:dyDescent="0.2">
      <c r="A128" s="597" t="s">
        <v>2395</v>
      </c>
      <c r="B128" s="637" t="s">
        <v>2396</v>
      </c>
      <c r="C128" s="596">
        <v>14646.54</v>
      </c>
    </row>
    <row r="129" spans="1:3" s="638" customFormat="1" x14ac:dyDescent="0.2">
      <c r="A129" s="597" t="s">
        <v>2397</v>
      </c>
      <c r="B129" s="637" t="s">
        <v>2393</v>
      </c>
      <c r="C129" s="596">
        <v>3448.28</v>
      </c>
    </row>
    <row r="130" spans="1:3" s="638" customFormat="1" x14ac:dyDescent="0.2">
      <c r="A130" s="597" t="s">
        <v>2398</v>
      </c>
      <c r="B130" s="637" t="s">
        <v>2393</v>
      </c>
      <c r="C130" s="596">
        <v>3448.28</v>
      </c>
    </row>
    <row r="131" spans="1:3" s="638" customFormat="1" x14ac:dyDescent="0.2">
      <c r="A131" s="597" t="s">
        <v>2399</v>
      </c>
      <c r="B131" s="637" t="s">
        <v>2400</v>
      </c>
      <c r="C131" s="596">
        <v>7241.38</v>
      </c>
    </row>
    <row r="132" spans="1:3" s="638" customFormat="1" x14ac:dyDescent="0.2">
      <c r="A132" s="597" t="s">
        <v>2401</v>
      </c>
      <c r="B132" s="637" t="s">
        <v>2402</v>
      </c>
      <c r="C132" s="596">
        <v>9043.09</v>
      </c>
    </row>
    <row r="133" spans="1:3" s="638" customFormat="1" x14ac:dyDescent="0.2">
      <c r="A133" s="597" t="s">
        <v>2403</v>
      </c>
      <c r="B133" s="637" t="s">
        <v>2404</v>
      </c>
      <c r="C133" s="596">
        <v>3793.1</v>
      </c>
    </row>
    <row r="134" spans="1:3" s="638" customFormat="1" x14ac:dyDescent="0.2">
      <c r="A134" s="597" t="s">
        <v>2405</v>
      </c>
      <c r="B134" s="637" t="s">
        <v>2404</v>
      </c>
      <c r="C134" s="596">
        <v>3793.1</v>
      </c>
    </row>
    <row r="135" spans="1:3" s="638" customFormat="1" x14ac:dyDescent="0.2">
      <c r="A135" s="597" t="s">
        <v>2406</v>
      </c>
      <c r="B135" s="637" t="s">
        <v>2404</v>
      </c>
      <c r="C135" s="596">
        <v>3879.3</v>
      </c>
    </row>
    <row r="136" spans="1:3" s="638" customFormat="1" ht="25.5" x14ac:dyDescent="0.2">
      <c r="A136" s="597" t="s">
        <v>2407</v>
      </c>
      <c r="B136" s="637" t="s">
        <v>2408</v>
      </c>
      <c r="C136" s="596">
        <v>4543.1099999999997</v>
      </c>
    </row>
    <row r="137" spans="1:3" s="638" customFormat="1" x14ac:dyDescent="0.2">
      <c r="A137" s="597" t="s">
        <v>2409</v>
      </c>
      <c r="B137" s="637" t="s">
        <v>2410</v>
      </c>
      <c r="C137" s="596">
        <v>5603.45</v>
      </c>
    </row>
    <row r="138" spans="1:3" s="638" customFormat="1" x14ac:dyDescent="0.2">
      <c r="A138" s="597" t="s">
        <v>2411</v>
      </c>
      <c r="B138" s="637" t="s">
        <v>2412</v>
      </c>
      <c r="C138" s="596">
        <v>8060.39</v>
      </c>
    </row>
    <row r="139" spans="1:3" s="638" customFormat="1" ht="38.25" x14ac:dyDescent="0.2">
      <c r="A139" s="597" t="s">
        <v>2413</v>
      </c>
      <c r="B139" s="637" t="s">
        <v>2414</v>
      </c>
      <c r="C139" s="596">
        <v>10500</v>
      </c>
    </row>
    <row r="140" spans="1:3" s="638" customFormat="1" x14ac:dyDescent="0.2">
      <c r="A140" s="597" t="s">
        <v>2415</v>
      </c>
      <c r="B140" s="637" t="s">
        <v>2416</v>
      </c>
      <c r="C140" s="596">
        <v>6681.04</v>
      </c>
    </row>
    <row r="141" spans="1:3" s="638" customFormat="1" x14ac:dyDescent="0.2">
      <c r="A141" s="597" t="s">
        <v>2417</v>
      </c>
      <c r="B141" s="637" t="s">
        <v>2418</v>
      </c>
      <c r="C141" s="596">
        <v>15340</v>
      </c>
    </row>
    <row r="142" spans="1:3" s="638" customFormat="1" x14ac:dyDescent="0.2">
      <c r="A142" s="597" t="s">
        <v>2419</v>
      </c>
      <c r="B142" s="637" t="s">
        <v>2420</v>
      </c>
      <c r="C142" s="596">
        <v>2662</v>
      </c>
    </row>
    <row r="143" spans="1:3" s="638" customFormat="1" x14ac:dyDescent="0.2">
      <c r="A143" s="597" t="s">
        <v>2421</v>
      </c>
      <c r="B143" s="637" t="s">
        <v>2420</v>
      </c>
      <c r="C143" s="596">
        <v>2662</v>
      </c>
    </row>
    <row r="144" spans="1:3" s="638" customFormat="1" x14ac:dyDescent="0.2">
      <c r="A144" s="597" t="s">
        <v>2422</v>
      </c>
      <c r="B144" s="637" t="s">
        <v>2423</v>
      </c>
      <c r="C144" s="596">
        <v>7038.46</v>
      </c>
    </row>
    <row r="145" spans="1:3" s="638" customFormat="1" x14ac:dyDescent="0.2">
      <c r="A145" s="597" t="s">
        <v>2424</v>
      </c>
      <c r="B145" s="637" t="s">
        <v>2425</v>
      </c>
      <c r="C145" s="596">
        <v>350</v>
      </c>
    </row>
    <row r="146" spans="1:3" s="638" customFormat="1" x14ac:dyDescent="0.2">
      <c r="A146" s="597" t="s">
        <v>2426</v>
      </c>
      <c r="B146" s="637" t="s">
        <v>2427</v>
      </c>
      <c r="C146" s="596">
        <v>450</v>
      </c>
    </row>
    <row r="147" spans="1:3" s="638" customFormat="1" x14ac:dyDescent="0.2">
      <c r="A147" s="597" t="s">
        <v>2428</v>
      </c>
      <c r="B147" s="637" t="s">
        <v>2429</v>
      </c>
      <c r="C147" s="596">
        <v>1000</v>
      </c>
    </row>
    <row r="148" spans="1:3" s="638" customFormat="1" x14ac:dyDescent="0.2">
      <c r="A148" s="597" t="s">
        <v>2430</v>
      </c>
      <c r="B148" s="637" t="s">
        <v>2431</v>
      </c>
      <c r="C148" s="596">
        <v>850</v>
      </c>
    </row>
    <row r="149" spans="1:3" s="638" customFormat="1" x14ac:dyDescent="0.2">
      <c r="A149" s="597" t="s">
        <v>2432</v>
      </c>
      <c r="B149" s="637" t="s">
        <v>2433</v>
      </c>
      <c r="C149" s="596">
        <v>400</v>
      </c>
    </row>
    <row r="150" spans="1:3" s="638" customFormat="1" x14ac:dyDescent="0.2">
      <c r="A150" s="597" t="s">
        <v>2434</v>
      </c>
      <c r="B150" s="637" t="s">
        <v>2433</v>
      </c>
      <c r="C150" s="596">
        <v>400</v>
      </c>
    </row>
    <row r="151" spans="1:3" s="638" customFormat="1" x14ac:dyDescent="0.2">
      <c r="A151" s="597" t="s">
        <v>2435</v>
      </c>
      <c r="B151" s="637" t="s">
        <v>2436</v>
      </c>
      <c r="C151" s="596">
        <v>1200</v>
      </c>
    </row>
    <row r="152" spans="1:3" s="638" customFormat="1" x14ac:dyDescent="0.2">
      <c r="A152" s="597" t="s">
        <v>2437</v>
      </c>
      <c r="B152" s="637" t="s">
        <v>2438</v>
      </c>
      <c r="C152" s="596">
        <v>1200</v>
      </c>
    </row>
    <row r="153" spans="1:3" s="638" customFormat="1" x14ac:dyDescent="0.2">
      <c r="A153" s="597" t="s">
        <v>2439</v>
      </c>
      <c r="B153" s="637" t="s">
        <v>2440</v>
      </c>
      <c r="C153" s="596">
        <v>9507.75</v>
      </c>
    </row>
    <row r="154" spans="1:3" s="638" customFormat="1" x14ac:dyDescent="0.2">
      <c r="A154" s="597" t="s">
        <v>2441</v>
      </c>
      <c r="B154" s="637" t="s">
        <v>2442</v>
      </c>
      <c r="C154" s="596">
        <v>3016.38</v>
      </c>
    </row>
    <row r="155" spans="1:3" s="638" customFormat="1" x14ac:dyDescent="0.2">
      <c r="A155" s="597" t="s">
        <v>2443</v>
      </c>
      <c r="B155" s="637" t="s">
        <v>2444</v>
      </c>
      <c r="C155" s="596">
        <v>2990</v>
      </c>
    </row>
    <row r="156" spans="1:3" s="638" customFormat="1" x14ac:dyDescent="0.2">
      <c r="A156" s="597" t="s">
        <v>2445</v>
      </c>
      <c r="B156" s="637" t="s">
        <v>2446</v>
      </c>
      <c r="C156" s="596">
        <v>20485.66</v>
      </c>
    </row>
    <row r="157" spans="1:3" s="638" customFormat="1" x14ac:dyDescent="0.2">
      <c r="A157" s="597" t="s">
        <v>2447</v>
      </c>
      <c r="B157" s="637" t="s">
        <v>2448</v>
      </c>
      <c r="C157" s="596">
        <v>3980</v>
      </c>
    </row>
    <row r="158" spans="1:3" s="638" customFormat="1" ht="25.5" x14ac:dyDescent="0.2">
      <c r="A158" s="597" t="s">
        <v>2449</v>
      </c>
      <c r="B158" s="637" t="s">
        <v>2450</v>
      </c>
      <c r="C158" s="596">
        <v>3500</v>
      </c>
    </row>
    <row r="159" spans="1:3" s="638" customFormat="1" x14ac:dyDescent="0.2">
      <c r="A159" s="597" t="s">
        <v>2451</v>
      </c>
      <c r="B159" s="637" t="s">
        <v>2452</v>
      </c>
      <c r="C159" s="596">
        <v>11850</v>
      </c>
    </row>
    <row r="160" spans="1:3" s="638" customFormat="1" x14ac:dyDescent="0.2">
      <c r="A160" s="597" t="s">
        <v>2453</v>
      </c>
      <c r="B160" s="637" t="s">
        <v>2454</v>
      </c>
      <c r="C160" s="596">
        <v>5430.17</v>
      </c>
    </row>
    <row r="161" spans="1:3" s="638" customFormat="1" x14ac:dyDescent="0.2">
      <c r="A161" s="597" t="s">
        <v>2455</v>
      </c>
      <c r="B161" s="637" t="s">
        <v>2456</v>
      </c>
      <c r="C161" s="596">
        <v>2542.2399999999998</v>
      </c>
    </row>
    <row r="162" spans="1:3" s="638" customFormat="1" ht="25.5" x14ac:dyDescent="0.2">
      <c r="A162" s="597" t="s">
        <v>2457</v>
      </c>
      <c r="B162" s="637" t="s">
        <v>2458</v>
      </c>
      <c r="C162" s="596">
        <v>7320</v>
      </c>
    </row>
    <row r="163" spans="1:3" s="638" customFormat="1" ht="25.5" x14ac:dyDescent="0.2">
      <c r="A163" s="597" t="s">
        <v>2459</v>
      </c>
      <c r="B163" s="637" t="s">
        <v>2460</v>
      </c>
      <c r="C163" s="596">
        <v>8100</v>
      </c>
    </row>
    <row r="164" spans="1:3" s="638" customFormat="1" x14ac:dyDescent="0.2">
      <c r="A164" s="597" t="s">
        <v>2461</v>
      </c>
      <c r="B164" s="637" t="s">
        <v>2462</v>
      </c>
      <c r="C164" s="596">
        <v>8250</v>
      </c>
    </row>
    <row r="165" spans="1:3" s="638" customFormat="1" x14ac:dyDescent="0.2">
      <c r="A165" s="597" t="s">
        <v>2463</v>
      </c>
      <c r="B165" s="637" t="s">
        <v>2464</v>
      </c>
      <c r="C165" s="596">
        <v>8100</v>
      </c>
    </row>
    <row r="166" spans="1:3" s="638" customFormat="1" ht="25.5" x14ac:dyDescent="0.2">
      <c r="A166" s="597" t="s">
        <v>2465</v>
      </c>
      <c r="B166" s="637" t="s">
        <v>2466</v>
      </c>
      <c r="C166" s="596">
        <v>17912.599999999999</v>
      </c>
    </row>
    <row r="167" spans="1:3" s="638" customFormat="1" ht="38.25" x14ac:dyDescent="0.2">
      <c r="A167" s="597" t="s">
        <v>2467</v>
      </c>
      <c r="B167" s="637" t="s">
        <v>2468</v>
      </c>
      <c r="C167" s="596">
        <v>272780</v>
      </c>
    </row>
    <row r="168" spans="1:3" s="638" customFormat="1" x14ac:dyDescent="0.2">
      <c r="A168" s="597" t="s">
        <v>2469</v>
      </c>
      <c r="B168" s="637" t="s">
        <v>2470</v>
      </c>
      <c r="C168" s="596">
        <v>3369.83</v>
      </c>
    </row>
    <row r="169" spans="1:3" s="638" customFormat="1" x14ac:dyDescent="0.2">
      <c r="A169" s="597" t="s">
        <v>2471</v>
      </c>
      <c r="B169" s="637" t="s">
        <v>2472</v>
      </c>
      <c r="C169" s="596">
        <v>6766.38</v>
      </c>
    </row>
    <row r="170" spans="1:3" s="638" customFormat="1" x14ac:dyDescent="0.2">
      <c r="A170" s="597" t="s">
        <v>2473</v>
      </c>
      <c r="B170" s="637" t="s">
        <v>2472</v>
      </c>
      <c r="C170" s="596">
        <v>13421.63</v>
      </c>
    </row>
    <row r="171" spans="1:3" s="638" customFormat="1" x14ac:dyDescent="0.2">
      <c r="A171" s="597" t="s">
        <v>2474</v>
      </c>
      <c r="B171" s="637" t="s">
        <v>2475</v>
      </c>
      <c r="C171" s="596">
        <v>21958.17</v>
      </c>
    </row>
    <row r="172" spans="1:3" s="638" customFormat="1" x14ac:dyDescent="0.2">
      <c r="A172" s="597" t="s">
        <v>2476</v>
      </c>
      <c r="B172" s="637" t="s">
        <v>2477</v>
      </c>
      <c r="C172" s="596">
        <v>7600</v>
      </c>
    </row>
    <row r="173" spans="1:3" s="638" customFormat="1" x14ac:dyDescent="0.2">
      <c r="A173" s="597" t="s">
        <v>2478</v>
      </c>
      <c r="B173" s="637" t="s">
        <v>2479</v>
      </c>
      <c r="C173" s="596">
        <v>2990</v>
      </c>
    </row>
    <row r="174" spans="1:3" s="638" customFormat="1" x14ac:dyDescent="0.2">
      <c r="A174" s="597" t="s">
        <v>2480</v>
      </c>
      <c r="B174" s="637" t="s">
        <v>2481</v>
      </c>
      <c r="C174" s="596">
        <v>7500</v>
      </c>
    </row>
    <row r="175" spans="1:3" s="638" customFormat="1" x14ac:dyDescent="0.2">
      <c r="A175" s="597" t="s">
        <v>2445</v>
      </c>
      <c r="B175" s="637" t="s">
        <v>2482</v>
      </c>
      <c r="C175" s="596">
        <v>6250</v>
      </c>
    </row>
    <row r="176" spans="1:3" s="638" customFormat="1" ht="25.5" x14ac:dyDescent="0.2">
      <c r="A176" s="597" t="s">
        <v>2483</v>
      </c>
      <c r="B176" s="637" t="s">
        <v>2484</v>
      </c>
      <c r="C176" s="596">
        <v>2450</v>
      </c>
    </row>
    <row r="177" spans="1:3" s="638" customFormat="1" x14ac:dyDescent="0.2">
      <c r="A177" s="597" t="s">
        <v>2485</v>
      </c>
      <c r="B177" s="637" t="s">
        <v>2486</v>
      </c>
      <c r="C177" s="596">
        <v>8300</v>
      </c>
    </row>
    <row r="178" spans="1:3" s="638" customFormat="1" ht="25.5" x14ac:dyDescent="0.2">
      <c r="A178" s="597" t="s">
        <v>2487</v>
      </c>
      <c r="B178" s="637" t="s">
        <v>2488</v>
      </c>
      <c r="C178" s="596">
        <v>2500</v>
      </c>
    </row>
    <row r="179" spans="1:3" s="638" customFormat="1" x14ac:dyDescent="0.2">
      <c r="A179" s="597" t="s">
        <v>2489</v>
      </c>
      <c r="B179" s="637" t="s">
        <v>2490</v>
      </c>
      <c r="C179" s="596">
        <v>4600</v>
      </c>
    </row>
    <row r="180" spans="1:3" s="638" customFormat="1" ht="25.5" x14ac:dyDescent="0.2">
      <c r="A180" s="597" t="s">
        <v>2491</v>
      </c>
      <c r="B180" s="637" t="s">
        <v>2492</v>
      </c>
      <c r="C180" s="596">
        <v>89900</v>
      </c>
    </row>
    <row r="181" spans="1:3" s="638" customFormat="1" x14ac:dyDescent="0.2">
      <c r="A181" s="597" t="s">
        <v>2493</v>
      </c>
      <c r="B181" s="637" t="s">
        <v>2494</v>
      </c>
      <c r="C181" s="596">
        <v>14031.45</v>
      </c>
    </row>
    <row r="182" spans="1:3" s="638" customFormat="1" x14ac:dyDescent="0.2">
      <c r="A182" s="597" t="s">
        <v>2495</v>
      </c>
      <c r="B182" s="637" t="s">
        <v>2496</v>
      </c>
      <c r="C182" s="596">
        <v>19500</v>
      </c>
    </row>
    <row r="183" spans="1:3" s="638" customFormat="1" x14ac:dyDescent="0.2">
      <c r="A183" s="597" t="s">
        <v>2497</v>
      </c>
      <c r="B183" s="637" t="s">
        <v>2498</v>
      </c>
      <c r="C183" s="596">
        <v>45640.06</v>
      </c>
    </row>
    <row r="184" spans="1:3" s="638" customFormat="1" x14ac:dyDescent="0.2">
      <c r="A184" s="597" t="s">
        <v>2499</v>
      </c>
      <c r="B184" s="637" t="s">
        <v>2500</v>
      </c>
      <c r="C184" s="596">
        <v>18075</v>
      </c>
    </row>
    <row r="185" spans="1:3" s="638" customFormat="1" x14ac:dyDescent="0.2">
      <c r="A185" s="597" t="s">
        <v>2501</v>
      </c>
      <c r="B185" s="637" t="s">
        <v>2502</v>
      </c>
      <c r="C185" s="596">
        <v>148920</v>
      </c>
    </row>
    <row r="186" spans="1:3" s="638" customFormat="1" x14ac:dyDescent="0.2">
      <c r="A186" s="597" t="s">
        <v>2503</v>
      </c>
      <c r="B186" s="637" t="s">
        <v>2504</v>
      </c>
      <c r="C186" s="596">
        <v>5600</v>
      </c>
    </row>
    <row r="187" spans="1:3" s="638" customFormat="1" x14ac:dyDescent="0.2">
      <c r="A187" s="597" t="s">
        <v>2505</v>
      </c>
      <c r="B187" s="637" t="s">
        <v>2506</v>
      </c>
      <c r="C187" s="596">
        <v>114905</v>
      </c>
    </row>
    <row r="188" spans="1:3" s="638" customFormat="1" x14ac:dyDescent="0.2">
      <c r="A188" s="597" t="s">
        <v>2507</v>
      </c>
      <c r="B188" s="637" t="s">
        <v>2508</v>
      </c>
      <c r="C188" s="596">
        <v>7810</v>
      </c>
    </row>
    <row r="189" spans="1:3" s="638" customFormat="1" ht="38.25" x14ac:dyDescent="0.2">
      <c r="A189" s="597" t="s">
        <v>2509</v>
      </c>
      <c r="B189" s="637" t="s">
        <v>2510</v>
      </c>
      <c r="C189" s="596">
        <v>19370</v>
      </c>
    </row>
    <row r="190" spans="1:3" s="638" customFormat="1" x14ac:dyDescent="0.2">
      <c r="A190" s="597" t="s">
        <v>2511</v>
      </c>
      <c r="B190" s="637" t="s">
        <v>2512</v>
      </c>
      <c r="C190" s="596">
        <v>23103.439999999999</v>
      </c>
    </row>
    <row r="191" spans="1:3" s="638" customFormat="1" ht="25.5" x14ac:dyDescent="0.2">
      <c r="A191" s="597" t="s">
        <v>2513</v>
      </c>
      <c r="B191" s="637" t="s">
        <v>2514</v>
      </c>
      <c r="C191" s="596">
        <v>9750</v>
      </c>
    </row>
    <row r="192" spans="1:3" s="638" customFormat="1" ht="51" x14ac:dyDescent="0.2">
      <c r="A192" s="597" t="s">
        <v>2515</v>
      </c>
      <c r="B192" s="637" t="s">
        <v>2516</v>
      </c>
      <c r="C192" s="596">
        <v>65344.83</v>
      </c>
    </row>
    <row r="193" spans="1:3" s="638" customFormat="1" ht="25.5" x14ac:dyDescent="0.2">
      <c r="A193" s="597" t="s">
        <v>2517</v>
      </c>
      <c r="B193" s="637" t="s">
        <v>2518</v>
      </c>
      <c r="C193" s="596">
        <v>30524</v>
      </c>
    </row>
    <row r="194" spans="1:3" s="638" customFormat="1" x14ac:dyDescent="0.2">
      <c r="A194" s="597" t="s">
        <v>2519</v>
      </c>
      <c r="B194" s="637" t="s">
        <v>2520</v>
      </c>
      <c r="C194" s="596">
        <v>24371.200000000001</v>
      </c>
    </row>
    <row r="195" spans="1:3" s="638" customFormat="1" ht="25.5" x14ac:dyDescent="0.2">
      <c r="A195" s="597" t="s">
        <v>2521</v>
      </c>
      <c r="B195" s="637" t="s">
        <v>2522</v>
      </c>
      <c r="C195" s="596">
        <v>35400</v>
      </c>
    </row>
    <row r="196" spans="1:3" s="638" customFormat="1" ht="25.5" x14ac:dyDescent="0.2">
      <c r="A196" s="597" t="s">
        <v>2523</v>
      </c>
      <c r="B196" s="637" t="s">
        <v>2524</v>
      </c>
      <c r="C196" s="596">
        <v>15365</v>
      </c>
    </row>
    <row r="197" spans="1:3" s="638" customFormat="1" x14ac:dyDescent="0.2">
      <c r="A197" s="597" t="s">
        <v>2525</v>
      </c>
      <c r="B197" s="637" t="s">
        <v>2526</v>
      </c>
      <c r="C197" s="596">
        <v>8592.52</v>
      </c>
    </row>
    <row r="198" spans="1:3" s="638" customFormat="1" x14ac:dyDescent="0.2">
      <c r="A198" s="597" t="s">
        <v>2527</v>
      </c>
      <c r="B198" s="637" t="s">
        <v>2528</v>
      </c>
      <c r="C198" s="596">
        <v>8569.06</v>
      </c>
    </row>
    <row r="199" spans="1:3" s="638" customFormat="1" ht="25.5" x14ac:dyDescent="0.2">
      <c r="A199" s="597" t="s">
        <v>2529</v>
      </c>
      <c r="B199" s="637" t="s">
        <v>2530</v>
      </c>
      <c r="C199" s="596">
        <v>65000</v>
      </c>
    </row>
    <row r="200" spans="1:3" s="638" customFormat="1" ht="25.5" x14ac:dyDescent="0.2">
      <c r="A200" s="597" t="s">
        <v>2531</v>
      </c>
      <c r="B200" s="637" t="s">
        <v>2532</v>
      </c>
      <c r="C200" s="596">
        <v>134123</v>
      </c>
    </row>
    <row r="201" spans="1:3" s="638" customFormat="1" ht="51" x14ac:dyDescent="0.2">
      <c r="A201" s="597" t="s">
        <v>2533</v>
      </c>
      <c r="B201" s="637" t="s">
        <v>2534</v>
      </c>
      <c r="C201" s="596">
        <v>50094.400000000001</v>
      </c>
    </row>
    <row r="202" spans="1:3" s="638" customFormat="1" x14ac:dyDescent="0.2">
      <c r="A202" s="597" t="s">
        <v>2535</v>
      </c>
      <c r="B202" s="637" t="s">
        <v>2536</v>
      </c>
      <c r="C202" s="596">
        <v>64146</v>
      </c>
    </row>
    <row r="203" spans="1:3" s="638" customFormat="1" x14ac:dyDescent="0.2">
      <c r="A203" s="597" t="s">
        <v>2537</v>
      </c>
      <c r="B203" s="637" t="s">
        <v>2538</v>
      </c>
      <c r="C203" s="596">
        <v>32600</v>
      </c>
    </row>
    <row r="204" spans="1:3" s="638" customFormat="1" x14ac:dyDescent="0.2">
      <c r="A204" s="597" t="s">
        <v>2539</v>
      </c>
      <c r="B204" s="637" t="s">
        <v>2540</v>
      </c>
      <c r="C204" s="596">
        <v>21746</v>
      </c>
    </row>
    <row r="205" spans="1:3" s="638" customFormat="1" x14ac:dyDescent="0.2">
      <c r="A205" s="597" t="s">
        <v>2541</v>
      </c>
      <c r="B205" s="637" t="s">
        <v>2542</v>
      </c>
      <c r="C205" s="596">
        <v>48300</v>
      </c>
    </row>
    <row r="206" spans="1:3" s="638" customFormat="1" x14ac:dyDescent="0.2">
      <c r="A206" s="597" t="s">
        <v>2543</v>
      </c>
      <c r="B206" s="637" t="s">
        <v>2544</v>
      </c>
      <c r="C206" s="596">
        <v>6241.38</v>
      </c>
    </row>
    <row r="207" spans="1:3" s="638" customFormat="1" x14ac:dyDescent="0.2">
      <c r="A207" s="597" t="s">
        <v>2545</v>
      </c>
      <c r="B207" s="637" t="s">
        <v>2546</v>
      </c>
      <c r="C207" s="596">
        <v>76175</v>
      </c>
    </row>
    <row r="208" spans="1:3" s="638" customFormat="1" x14ac:dyDescent="0.2">
      <c r="A208" s="597" t="s">
        <v>2547</v>
      </c>
      <c r="B208" s="637" t="s">
        <v>2548</v>
      </c>
      <c r="C208" s="596">
        <v>86630</v>
      </c>
    </row>
    <row r="209" spans="1:3" s="638" customFormat="1" ht="25.5" x14ac:dyDescent="0.2">
      <c r="A209" s="597" t="s">
        <v>2549</v>
      </c>
      <c r="B209" s="637" t="s">
        <v>2550</v>
      </c>
      <c r="C209" s="596">
        <v>47918.47</v>
      </c>
    </row>
    <row r="210" spans="1:3" s="638" customFormat="1" ht="25.5" x14ac:dyDescent="0.2">
      <c r="A210" s="597" t="s">
        <v>2551</v>
      </c>
      <c r="B210" s="637" t="s">
        <v>2308</v>
      </c>
      <c r="C210" s="596">
        <v>32142.85</v>
      </c>
    </row>
    <row r="211" spans="1:3" s="638" customFormat="1" ht="25.5" x14ac:dyDescent="0.2">
      <c r="A211" s="597" t="s">
        <v>2552</v>
      </c>
      <c r="B211" s="637" t="s">
        <v>2308</v>
      </c>
      <c r="C211" s="596">
        <v>32142.85</v>
      </c>
    </row>
    <row r="212" spans="1:3" s="638" customFormat="1" ht="25.5" x14ac:dyDescent="0.2">
      <c r="A212" s="597" t="s">
        <v>2553</v>
      </c>
      <c r="B212" s="637" t="s">
        <v>2308</v>
      </c>
      <c r="C212" s="596">
        <v>32142.85</v>
      </c>
    </row>
    <row r="213" spans="1:3" s="638" customFormat="1" ht="25.5" x14ac:dyDescent="0.2">
      <c r="A213" s="597" t="s">
        <v>2554</v>
      </c>
      <c r="B213" s="637" t="s">
        <v>2555</v>
      </c>
      <c r="C213" s="596">
        <v>72000</v>
      </c>
    </row>
    <row r="214" spans="1:3" s="638" customFormat="1" x14ac:dyDescent="0.2">
      <c r="A214" s="597" t="s">
        <v>2556</v>
      </c>
      <c r="B214" s="637" t="s">
        <v>2557</v>
      </c>
      <c r="C214" s="596">
        <v>48650</v>
      </c>
    </row>
    <row r="215" spans="1:3" s="638" customFormat="1" ht="25.5" x14ac:dyDescent="0.2">
      <c r="A215" s="597" t="s">
        <v>2558</v>
      </c>
      <c r="B215" s="637" t="s">
        <v>2559</v>
      </c>
      <c r="C215" s="596">
        <v>14671</v>
      </c>
    </row>
    <row r="216" spans="1:3" s="638" customFormat="1" ht="25.5" x14ac:dyDescent="0.2">
      <c r="A216" s="597" t="s">
        <v>2560</v>
      </c>
      <c r="B216" s="637" t="s">
        <v>2561</v>
      </c>
      <c r="C216" s="596">
        <v>24033.03</v>
      </c>
    </row>
    <row r="217" spans="1:3" s="638" customFormat="1" x14ac:dyDescent="0.2">
      <c r="A217" s="597" t="s">
        <v>2562</v>
      </c>
      <c r="B217" s="637" t="s">
        <v>2563</v>
      </c>
      <c r="C217" s="596">
        <v>143402.4</v>
      </c>
    </row>
    <row r="218" spans="1:3" s="638" customFormat="1" x14ac:dyDescent="0.2">
      <c r="A218" s="597" t="s">
        <v>2564</v>
      </c>
      <c r="B218" s="637" t="s">
        <v>2565</v>
      </c>
      <c r="C218" s="596">
        <v>103106.4</v>
      </c>
    </row>
    <row r="219" spans="1:3" s="638" customFormat="1" x14ac:dyDescent="0.2">
      <c r="A219" s="597" t="s">
        <v>2566</v>
      </c>
      <c r="B219" s="637" t="s">
        <v>2567</v>
      </c>
      <c r="C219" s="596">
        <v>101608.8</v>
      </c>
    </row>
    <row r="220" spans="1:3" s="638" customFormat="1" x14ac:dyDescent="0.2">
      <c r="A220" s="597" t="s">
        <v>2568</v>
      </c>
      <c r="B220" s="637" t="s">
        <v>2569</v>
      </c>
      <c r="C220" s="596">
        <v>129557.6</v>
      </c>
    </row>
    <row r="221" spans="1:3" s="638" customFormat="1" x14ac:dyDescent="0.2">
      <c r="A221" s="597" t="s">
        <v>2570</v>
      </c>
      <c r="B221" s="637" t="s">
        <v>2571</v>
      </c>
      <c r="C221" s="596">
        <v>151041</v>
      </c>
    </row>
    <row r="222" spans="1:3" s="638" customFormat="1" x14ac:dyDescent="0.2">
      <c r="A222" s="597" t="s">
        <v>2572</v>
      </c>
      <c r="B222" s="637" t="s">
        <v>2573</v>
      </c>
      <c r="C222" s="596">
        <v>94254</v>
      </c>
    </row>
    <row r="223" spans="1:3" s="638" customFormat="1" x14ac:dyDescent="0.2">
      <c r="A223" s="597" t="s">
        <v>2574</v>
      </c>
      <c r="B223" s="637" t="s">
        <v>2575</v>
      </c>
      <c r="C223" s="596">
        <v>23433.03</v>
      </c>
    </row>
    <row r="224" spans="1:3" s="638" customFormat="1" ht="25.5" x14ac:dyDescent="0.2">
      <c r="A224" s="597" t="s">
        <v>2576</v>
      </c>
      <c r="B224" s="637" t="s">
        <v>2577</v>
      </c>
      <c r="C224" s="596">
        <v>15500</v>
      </c>
    </row>
    <row r="225" spans="1:3" s="638" customFormat="1" x14ac:dyDescent="0.2">
      <c r="A225" s="597" t="s">
        <v>2578</v>
      </c>
      <c r="B225" s="637" t="s">
        <v>2579</v>
      </c>
      <c r="C225" s="596">
        <v>25024</v>
      </c>
    </row>
    <row r="226" spans="1:3" s="638" customFormat="1" x14ac:dyDescent="0.2">
      <c r="A226" s="597" t="s">
        <v>2580</v>
      </c>
      <c r="B226" s="637" t="s">
        <v>2581</v>
      </c>
      <c r="C226" s="596">
        <v>23154</v>
      </c>
    </row>
    <row r="227" spans="1:3" s="638" customFormat="1" x14ac:dyDescent="0.2">
      <c r="A227" s="597" t="s">
        <v>2582</v>
      </c>
      <c r="B227" s="637" t="s">
        <v>2583</v>
      </c>
      <c r="C227" s="596">
        <v>5678</v>
      </c>
    </row>
    <row r="228" spans="1:3" s="638" customFormat="1" x14ac:dyDescent="0.2">
      <c r="A228" s="597" t="s">
        <v>2584</v>
      </c>
      <c r="B228" s="637" t="s">
        <v>2585</v>
      </c>
      <c r="C228" s="596">
        <v>108493.51</v>
      </c>
    </row>
    <row r="229" spans="1:3" s="638" customFormat="1" x14ac:dyDescent="0.2">
      <c r="A229" s="597" t="s">
        <v>2586</v>
      </c>
      <c r="B229" s="637" t="s">
        <v>2587</v>
      </c>
      <c r="C229" s="596">
        <v>122280.75</v>
      </c>
    </row>
    <row r="230" spans="1:3" s="638" customFormat="1" ht="25.5" x14ac:dyDescent="0.2">
      <c r="A230" s="597" t="s">
        <v>2588</v>
      </c>
      <c r="B230" s="637" t="s">
        <v>2589</v>
      </c>
      <c r="C230" s="596">
        <v>12000</v>
      </c>
    </row>
    <row r="231" spans="1:3" s="638" customFormat="1" ht="38.25" x14ac:dyDescent="0.2">
      <c r="A231" s="597" t="s">
        <v>2590</v>
      </c>
      <c r="B231" s="637" t="s">
        <v>2591</v>
      </c>
      <c r="C231" s="596">
        <v>22000</v>
      </c>
    </row>
    <row r="232" spans="1:3" s="638" customFormat="1" x14ac:dyDescent="0.2">
      <c r="A232" s="597" t="s">
        <v>2592</v>
      </c>
      <c r="B232" s="637" t="s">
        <v>2593</v>
      </c>
      <c r="C232" s="596">
        <v>3000</v>
      </c>
    </row>
    <row r="233" spans="1:3" s="638" customFormat="1" ht="25.5" x14ac:dyDescent="0.2">
      <c r="A233" s="597" t="s">
        <v>2594</v>
      </c>
      <c r="B233" s="637" t="s">
        <v>2595</v>
      </c>
      <c r="C233" s="596">
        <v>180000</v>
      </c>
    </row>
    <row r="234" spans="1:3" s="638" customFormat="1" ht="38.25" x14ac:dyDescent="0.2">
      <c r="A234" s="597" t="s">
        <v>2596</v>
      </c>
      <c r="B234" s="637" t="s">
        <v>2597</v>
      </c>
      <c r="C234" s="596">
        <v>22000</v>
      </c>
    </row>
    <row r="235" spans="1:3" s="638" customFormat="1" x14ac:dyDescent="0.2">
      <c r="A235" s="597" t="s">
        <v>2598</v>
      </c>
      <c r="B235" s="637" t="s">
        <v>2599</v>
      </c>
      <c r="C235" s="596">
        <v>2800</v>
      </c>
    </row>
    <row r="236" spans="1:3" s="638" customFormat="1" ht="51" x14ac:dyDescent="0.2">
      <c r="A236" s="597" t="s">
        <v>2600</v>
      </c>
      <c r="B236" s="637" t="s">
        <v>2601</v>
      </c>
      <c r="C236" s="596">
        <v>160000</v>
      </c>
    </row>
    <row r="237" spans="1:3" s="638" customFormat="1" ht="25.5" x14ac:dyDescent="0.2">
      <c r="A237" s="597" t="s">
        <v>2602</v>
      </c>
      <c r="B237" s="637" t="s">
        <v>2603</v>
      </c>
      <c r="C237" s="596">
        <v>60000</v>
      </c>
    </row>
    <row r="238" spans="1:3" s="638" customFormat="1" ht="38.25" x14ac:dyDescent="0.2">
      <c r="A238" s="597" t="s">
        <v>2604</v>
      </c>
      <c r="B238" s="637" t="s">
        <v>2605</v>
      </c>
      <c r="C238" s="596">
        <v>36000</v>
      </c>
    </row>
    <row r="239" spans="1:3" s="638" customFormat="1" ht="38.25" x14ac:dyDescent="0.2">
      <c r="A239" s="597" t="s">
        <v>2604</v>
      </c>
      <c r="B239" s="637" t="s">
        <v>2606</v>
      </c>
      <c r="C239" s="596"/>
    </row>
    <row r="240" spans="1:3" s="638" customFormat="1" ht="25.5" x14ac:dyDescent="0.2">
      <c r="A240" s="597" t="s">
        <v>2491</v>
      </c>
      <c r="B240" s="637" t="s">
        <v>2607</v>
      </c>
      <c r="C240" s="596">
        <v>60000</v>
      </c>
    </row>
    <row r="241" spans="1:3" s="638" customFormat="1" ht="51" x14ac:dyDescent="0.2">
      <c r="A241" s="597" t="s">
        <v>2608</v>
      </c>
      <c r="B241" s="637" t="s">
        <v>2609</v>
      </c>
      <c r="C241" s="596">
        <v>80000</v>
      </c>
    </row>
    <row r="242" spans="1:3" s="638" customFormat="1" ht="38.25" x14ac:dyDescent="0.2">
      <c r="A242" s="597" t="s">
        <v>2610</v>
      </c>
      <c r="B242" s="637" t="s">
        <v>2611</v>
      </c>
      <c r="C242" s="596">
        <v>110000</v>
      </c>
    </row>
    <row r="243" spans="1:3" s="638" customFormat="1" ht="25.5" x14ac:dyDescent="0.2">
      <c r="A243" s="597" t="s">
        <v>2612</v>
      </c>
      <c r="B243" s="637" t="s">
        <v>2613</v>
      </c>
      <c r="C243" s="596">
        <v>75000</v>
      </c>
    </row>
    <row r="244" spans="1:3" s="638" customFormat="1" ht="25.5" x14ac:dyDescent="0.2">
      <c r="A244" s="597" t="s">
        <v>2614</v>
      </c>
      <c r="B244" s="637" t="s">
        <v>2615</v>
      </c>
      <c r="C244" s="596">
        <v>148000</v>
      </c>
    </row>
    <row r="245" spans="1:3" s="638" customFormat="1" x14ac:dyDescent="0.2">
      <c r="A245" s="597" t="s">
        <v>2616</v>
      </c>
      <c r="B245" s="637" t="s">
        <v>2617</v>
      </c>
      <c r="C245" s="596">
        <v>130000</v>
      </c>
    </row>
    <row r="246" spans="1:3" s="638" customFormat="1" x14ac:dyDescent="0.2">
      <c r="A246" s="597" t="s">
        <v>2618</v>
      </c>
      <c r="B246" s="637" t="s">
        <v>2619</v>
      </c>
      <c r="C246" s="596">
        <v>29000</v>
      </c>
    </row>
    <row r="247" spans="1:3" s="638" customFormat="1" ht="38.25" x14ac:dyDescent="0.2">
      <c r="A247" s="597" t="s">
        <v>2620</v>
      </c>
      <c r="B247" s="637" t="s">
        <v>2621</v>
      </c>
      <c r="C247" s="596">
        <v>7600</v>
      </c>
    </row>
    <row r="248" spans="1:3" s="638" customFormat="1" x14ac:dyDescent="0.2">
      <c r="A248" s="597" t="s">
        <v>2622</v>
      </c>
      <c r="B248" s="637" t="s">
        <v>2623</v>
      </c>
      <c r="C248" s="596">
        <v>59292</v>
      </c>
    </row>
    <row r="249" spans="1:3" s="638" customFormat="1" x14ac:dyDescent="0.2">
      <c r="A249" s="597" t="s">
        <v>2624</v>
      </c>
      <c r="B249" s="637" t="s">
        <v>2625</v>
      </c>
      <c r="C249" s="596">
        <v>68808</v>
      </c>
    </row>
    <row r="250" spans="1:3" s="638" customFormat="1" x14ac:dyDescent="0.2">
      <c r="A250" s="597" t="s">
        <v>2626</v>
      </c>
      <c r="B250" s="637" t="s">
        <v>2627</v>
      </c>
      <c r="C250" s="596">
        <v>80930.5</v>
      </c>
    </row>
    <row r="251" spans="1:3" s="638" customFormat="1" x14ac:dyDescent="0.2">
      <c r="A251" s="597" t="s">
        <v>2628</v>
      </c>
      <c r="B251" s="637" t="s">
        <v>2629</v>
      </c>
      <c r="C251" s="596">
        <v>9448.26</v>
      </c>
    </row>
    <row r="252" spans="1:3" s="638" customFormat="1" x14ac:dyDescent="0.2">
      <c r="A252" s="597" t="s">
        <v>2630</v>
      </c>
      <c r="B252" s="637" t="s">
        <v>2631</v>
      </c>
      <c r="C252" s="596">
        <v>125916.72</v>
      </c>
    </row>
    <row r="253" spans="1:3" s="638" customFormat="1" ht="25.5" x14ac:dyDescent="0.2">
      <c r="A253" s="597" t="s">
        <v>2632</v>
      </c>
      <c r="B253" s="637" t="s">
        <v>2633</v>
      </c>
      <c r="C253" s="596">
        <v>216638</v>
      </c>
    </row>
    <row r="254" spans="1:3" s="638" customFormat="1" ht="25.5" x14ac:dyDescent="0.2">
      <c r="A254" s="597" t="s">
        <v>2634</v>
      </c>
      <c r="B254" s="637" t="s">
        <v>2635</v>
      </c>
      <c r="C254" s="596">
        <v>266716.13</v>
      </c>
    </row>
    <row r="255" spans="1:3" s="638" customFormat="1" x14ac:dyDescent="0.2">
      <c r="A255" s="597" t="s">
        <v>2636</v>
      </c>
      <c r="B255" s="637" t="s">
        <v>2637</v>
      </c>
      <c r="C255" s="596">
        <v>45500</v>
      </c>
    </row>
    <row r="256" spans="1:3" s="638" customFormat="1" x14ac:dyDescent="0.2">
      <c r="A256" s="597" t="s">
        <v>2638</v>
      </c>
      <c r="B256" s="637" t="s">
        <v>2639</v>
      </c>
      <c r="C256" s="596">
        <v>15000</v>
      </c>
    </row>
    <row r="257" spans="1:3" s="638" customFormat="1" ht="25.5" x14ac:dyDescent="0.2">
      <c r="A257" s="597" t="s">
        <v>2640</v>
      </c>
      <c r="B257" s="637" t="s">
        <v>2641</v>
      </c>
      <c r="C257" s="596">
        <v>42200</v>
      </c>
    </row>
    <row r="258" spans="1:3" s="638" customFormat="1" ht="38.25" x14ac:dyDescent="0.2">
      <c r="A258" s="597" t="s">
        <v>2642</v>
      </c>
      <c r="B258" s="637" t="s">
        <v>2643</v>
      </c>
      <c r="C258" s="596">
        <v>29625</v>
      </c>
    </row>
    <row r="259" spans="1:3" s="638" customFormat="1" x14ac:dyDescent="0.2">
      <c r="A259" s="597" t="s">
        <v>2644</v>
      </c>
      <c r="B259" s="637" t="s">
        <v>2645</v>
      </c>
      <c r="C259" s="596">
        <v>90300</v>
      </c>
    </row>
    <row r="260" spans="1:3" s="638" customFormat="1" x14ac:dyDescent="0.2">
      <c r="A260" s="597" t="s">
        <v>2646</v>
      </c>
      <c r="B260" s="637" t="s">
        <v>2647</v>
      </c>
      <c r="C260" s="596">
        <v>81400</v>
      </c>
    </row>
    <row r="261" spans="1:3" s="638" customFormat="1" x14ac:dyDescent="0.2">
      <c r="A261" s="597" t="s">
        <v>2648</v>
      </c>
      <c r="B261" s="637" t="s">
        <v>2645</v>
      </c>
      <c r="C261" s="596">
        <v>92650</v>
      </c>
    </row>
    <row r="262" spans="1:3" s="638" customFormat="1" x14ac:dyDescent="0.2">
      <c r="A262" s="597" t="s">
        <v>2649</v>
      </c>
      <c r="B262" s="637" t="s">
        <v>2650</v>
      </c>
      <c r="C262" s="596">
        <v>31100</v>
      </c>
    </row>
    <row r="263" spans="1:3" s="638" customFormat="1" x14ac:dyDescent="0.2">
      <c r="A263" s="597" t="s">
        <v>2651</v>
      </c>
      <c r="B263" s="637" t="s">
        <v>2652</v>
      </c>
      <c r="C263" s="596">
        <v>44800</v>
      </c>
    </row>
    <row r="264" spans="1:3" s="638" customFormat="1" x14ac:dyDescent="0.2">
      <c r="A264" s="597" t="s">
        <v>2653</v>
      </c>
      <c r="B264" s="637" t="s">
        <v>2654</v>
      </c>
      <c r="C264" s="596">
        <v>46600</v>
      </c>
    </row>
    <row r="265" spans="1:3" s="638" customFormat="1" x14ac:dyDescent="0.2">
      <c r="A265" s="597" t="s">
        <v>2655</v>
      </c>
      <c r="B265" s="637" t="s">
        <v>2656</v>
      </c>
      <c r="C265" s="596">
        <v>50300</v>
      </c>
    </row>
    <row r="266" spans="1:3" s="638" customFormat="1" x14ac:dyDescent="0.2">
      <c r="A266" s="597" t="s">
        <v>2657</v>
      </c>
      <c r="B266" s="637" t="s">
        <v>2658</v>
      </c>
      <c r="C266" s="596">
        <v>18129.96</v>
      </c>
    </row>
    <row r="267" spans="1:3" s="638" customFormat="1" ht="25.5" x14ac:dyDescent="0.2">
      <c r="A267" s="597" t="s">
        <v>2659</v>
      </c>
      <c r="B267" s="637" t="s">
        <v>2660</v>
      </c>
      <c r="C267" s="596">
        <v>7900</v>
      </c>
    </row>
    <row r="268" spans="1:3" s="638" customFormat="1" x14ac:dyDescent="0.2">
      <c r="A268" s="597" t="s">
        <v>2661</v>
      </c>
      <c r="B268" s="637" t="s">
        <v>2662</v>
      </c>
      <c r="C268" s="596">
        <v>4225</v>
      </c>
    </row>
    <row r="269" spans="1:3" s="638" customFormat="1" x14ac:dyDescent="0.2">
      <c r="A269" s="597" t="s">
        <v>2663</v>
      </c>
      <c r="B269" s="637" t="s">
        <v>2664</v>
      </c>
      <c r="C269" s="596">
        <v>82200</v>
      </c>
    </row>
    <row r="270" spans="1:3" s="638" customFormat="1" ht="38.25" x14ac:dyDescent="0.2">
      <c r="A270" s="597" t="s">
        <v>2665</v>
      </c>
      <c r="B270" s="637" t="s">
        <v>2666</v>
      </c>
      <c r="C270" s="596">
        <v>50600</v>
      </c>
    </row>
    <row r="271" spans="1:3" s="638" customFormat="1" ht="38.25" x14ac:dyDescent="0.2">
      <c r="A271" s="597" t="s">
        <v>2667</v>
      </c>
      <c r="B271" s="637" t="s">
        <v>2668</v>
      </c>
      <c r="C271" s="596">
        <v>94160</v>
      </c>
    </row>
    <row r="272" spans="1:3" s="638" customFormat="1" ht="38.25" x14ac:dyDescent="0.2">
      <c r="A272" s="597" t="s">
        <v>2669</v>
      </c>
      <c r="B272" s="637" t="s">
        <v>2670</v>
      </c>
      <c r="C272" s="596">
        <v>74140</v>
      </c>
    </row>
    <row r="273" spans="1:3" s="638" customFormat="1" x14ac:dyDescent="0.2">
      <c r="A273" s="597" t="s">
        <v>2671</v>
      </c>
      <c r="B273" s="637" t="s">
        <v>2672</v>
      </c>
      <c r="C273" s="596">
        <v>20000</v>
      </c>
    </row>
    <row r="274" spans="1:3" s="638" customFormat="1" ht="25.5" x14ac:dyDescent="0.2">
      <c r="A274" s="597" t="s">
        <v>2673</v>
      </c>
      <c r="B274" s="637" t="s">
        <v>2674</v>
      </c>
      <c r="C274" s="596">
        <v>57682.03</v>
      </c>
    </row>
    <row r="275" spans="1:3" s="638" customFormat="1" ht="25.5" x14ac:dyDescent="0.2">
      <c r="A275" s="597" t="s">
        <v>2675</v>
      </c>
      <c r="B275" s="637" t="s">
        <v>2676</v>
      </c>
      <c r="C275" s="596">
        <v>165890</v>
      </c>
    </row>
    <row r="276" spans="1:3" s="638" customFormat="1" x14ac:dyDescent="0.2">
      <c r="A276" s="597" t="s">
        <v>2677</v>
      </c>
      <c r="B276" s="637" t="s">
        <v>2678</v>
      </c>
      <c r="C276" s="596">
        <v>12650.55</v>
      </c>
    </row>
    <row r="277" spans="1:3" s="638" customFormat="1" x14ac:dyDescent="0.2">
      <c r="A277" s="597" t="s">
        <v>2679</v>
      </c>
      <c r="B277" s="637" t="s">
        <v>2680</v>
      </c>
      <c r="C277" s="596">
        <v>4322.38</v>
      </c>
    </row>
    <row r="278" spans="1:3" s="638" customFormat="1" x14ac:dyDescent="0.2">
      <c r="A278" s="597" t="s">
        <v>2681</v>
      </c>
      <c r="B278" s="637" t="s">
        <v>2682</v>
      </c>
      <c r="C278" s="596">
        <v>24640</v>
      </c>
    </row>
    <row r="279" spans="1:3" s="638" customFormat="1" ht="102" x14ac:dyDescent="0.2">
      <c r="A279" s="597" t="s">
        <v>2683</v>
      </c>
      <c r="B279" s="637" t="s">
        <v>2684</v>
      </c>
      <c r="C279" s="596">
        <v>32500</v>
      </c>
    </row>
    <row r="280" spans="1:3" s="638" customFormat="1" ht="102" x14ac:dyDescent="0.2">
      <c r="A280" s="597" t="s">
        <v>2685</v>
      </c>
      <c r="B280" s="637" t="s">
        <v>2684</v>
      </c>
      <c r="C280" s="596">
        <v>32500</v>
      </c>
    </row>
    <row r="281" spans="1:3" s="638" customFormat="1" x14ac:dyDescent="0.2">
      <c r="A281" s="597" t="s">
        <v>2686</v>
      </c>
      <c r="B281" s="637" t="s">
        <v>2687</v>
      </c>
      <c r="C281" s="596">
        <v>16500</v>
      </c>
    </row>
    <row r="282" spans="1:3" s="638" customFormat="1" x14ac:dyDescent="0.2">
      <c r="A282" s="597" t="s">
        <v>2688</v>
      </c>
      <c r="B282" s="637" t="s">
        <v>2689</v>
      </c>
      <c r="C282" s="596">
        <v>3618</v>
      </c>
    </row>
    <row r="283" spans="1:3" s="638" customFormat="1" ht="25.5" x14ac:dyDescent="0.2">
      <c r="A283" s="597" t="s">
        <v>2690</v>
      </c>
      <c r="B283" s="637" t="s">
        <v>2691</v>
      </c>
      <c r="C283" s="596">
        <v>93232</v>
      </c>
    </row>
    <row r="284" spans="1:3" s="638" customFormat="1" ht="25.5" x14ac:dyDescent="0.2">
      <c r="A284" s="597" t="s">
        <v>2692</v>
      </c>
      <c r="B284" s="637" t="s">
        <v>2693</v>
      </c>
      <c r="C284" s="596">
        <v>79600</v>
      </c>
    </row>
    <row r="285" spans="1:3" s="638" customFormat="1" x14ac:dyDescent="0.2">
      <c r="A285" s="597" t="s">
        <v>2694</v>
      </c>
      <c r="B285" s="637" t="s">
        <v>2695</v>
      </c>
      <c r="C285" s="596">
        <v>8040</v>
      </c>
    </row>
    <row r="286" spans="1:3" s="638" customFormat="1" ht="25.5" x14ac:dyDescent="0.2">
      <c r="A286" s="597" t="s">
        <v>2696</v>
      </c>
      <c r="B286" s="637" t="s">
        <v>2697</v>
      </c>
      <c r="C286" s="596">
        <v>3800</v>
      </c>
    </row>
    <row r="287" spans="1:3" s="638" customFormat="1" x14ac:dyDescent="0.2">
      <c r="A287" s="597" t="s">
        <v>2698</v>
      </c>
      <c r="B287" s="637" t="s">
        <v>2699</v>
      </c>
      <c r="C287" s="596">
        <v>7300</v>
      </c>
    </row>
    <row r="288" spans="1:3" s="638" customFormat="1" ht="25.5" x14ac:dyDescent="0.2">
      <c r="A288" s="597" t="s">
        <v>2700</v>
      </c>
      <c r="B288" s="637" t="s">
        <v>2701</v>
      </c>
      <c r="C288" s="596">
        <v>79800</v>
      </c>
    </row>
    <row r="289" spans="1:3" s="638" customFormat="1" ht="25.5" x14ac:dyDescent="0.2">
      <c r="A289" s="597" t="s">
        <v>2702</v>
      </c>
      <c r="B289" s="637" t="s">
        <v>2703</v>
      </c>
      <c r="C289" s="596">
        <v>19600</v>
      </c>
    </row>
    <row r="290" spans="1:3" s="638" customFormat="1" ht="25.5" x14ac:dyDescent="0.2">
      <c r="A290" s="597" t="s">
        <v>2704</v>
      </c>
      <c r="B290" s="637" t="s">
        <v>2705</v>
      </c>
      <c r="C290" s="596">
        <v>31500</v>
      </c>
    </row>
    <row r="291" spans="1:3" s="638" customFormat="1" ht="38.25" x14ac:dyDescent="0.2">
      <c r="A291" s="597" t="s">
        <v>2706</v>
      </c>
      <c r="B291" s="637" t="s">
        <v>2707</v>
      </c>
      <c r="C291" s="596">
        <v>58420</v>
      </c>
    </row>
    <row r="292" spans="1:3" s="638" customFormat="1" x14ac:dyDescent="0.2">
      <c r="A292" s="597" t="s">
        <v>2708</v>
      </c>
      <c r="B292" s="637" t="s">
        <v>2709</v>
      </c>
      <c r="C292" s="596">
        <v>17000</v>
      </c>
    </row>
    <row r="293" spans="1:3" s="638" customFormat="1" x14ac:dyDescent="0.2">
      <c r="A293" s="597" t="s">
        <v>2710</v>
      </c>
      <c r="B293" s="637" t="s">
        <v>2711</v>
      </c>
      <c r="C293" s="596">
        <v>2000</v>
      </c>
    </row>
    <row r="294" spans="1:3" s="638" customFormat="1" x14ac:dyDescent="0.2">
      <c r="A294" s="597" t="s">
        <v>2712</v>
      </c>
      <c r="B294" s="637" t="s">
        <v>2713</v>
      </c>
      <c r="C294" s="596">
        <v>25000</v>
      </c>
    </row>
    <row r="295" spans="1:3" s="638" customFormat="1" x14ac:dyDescent="0.2">
      <c r="A295" s="597" t="s">
        <v>2714</v>
      </c>
      <c r="B295" s="637" t="s">
        <v>2715</v>
      </c>
      <c r="C295" s="596">
        <v>7500</v>
      </c>
    </row>
    <row r="296" spans="1:3" s="638" customFormat="1" ht="25.5" x14ac:dyDescent="0.2">
      <c r="A296" s="597" t="s">
        <v>2716</v>
      </c>
      <c r="B296" s="637" t="s">
        <v>2717</v>
      </c>
      <c r="C296" s="596">
        <v>158500</v>
      </c>
    </row>
    <row r="297" spans="1:3" s="638" customFormat="1" x14ac:dyDescent="0.2">
      <c r="A297" s="597" t="s">
        <v>2718</v>
      </c>
      <c r="B297" s="637" t="s">
        <v>2719</v>
      </c>
      <c r="C297" s="596">
        <v>60000</v>
      </c>
    </row>
    <row r="298" spans="1:3" s="638" customFormat="1" ht="25.5" x14ac:dyDescent="0.2">
      <c r="A298" s="597" t="s">
        <v>2720</v>
      </c>
      <c r="B298" s="637" t="s">
        <v>2721</v>
      </c>
      <c r="C298" s="596">
        <v>78500</v>
      </c>
    </row>
    <row r="299" spans="1:3" s="638" customFormat="1" x14ac:dyDescent="0.2">
      <c r="A299" s="597" t="s">
        <v>2722</v>
      </c>
      <c r="B299" s="637" t="s">
        <v>2723</v>
      </c>
      <c r="C299" s="596">
        <v>6400</v>
      </c>
    </row>
    <row r="300" spans="1:3" s="638" customFormat="1" x14ac:dyDescent="0.2">
      <c r="A300" s="597" t="s">
        <v>2724</v>
      </c>
      <c r="B300" s="637" t="s">
        <v>2725</v>
      </c>
      <c r="C300" s="596">
        <v>14224.14</v>
      </c>
    </row>
    <row r="301" spans="1:3" s="638" customFormat="1" ht="25.5" x14ac:dyDescent="0.2">
      <c r="A301" s="597" t="s">
        <v>2726</v>
      </c>
      <c r="B301" s="637" t="s">
        <v>2727</v>
      </c>
      <c r="C301" s="596">
        <v>14500</v>
      </c>
    </row>
    <row r="302" spans="1:3" s="638" customFormat="1" ht="25.5" x14ac:dyDescent="0.2">
      <c r="A302" s="597" t="s">
        <v>2728</v>
      </c>
      <c r="B302" s="637" t="s">
        <v>2729</v>
      </c>
      <c r="C302" s="596">
        <v>65000</v>
      </c>
    </row>
    <row r="303" spans="1:3" s="638" customFormat="1" x14ac:dyDescent="0.2">
      <c r="A303" s="597" t="s">
        <v>2730</v>
      </c>
      <c r="B303" s="637" t="s">
        <v>2731</v>
      </c>
      <c r="C303" s="596">
        <v>15975.22</v>
      </c>
    </row>
    <row r="304" spans="1:3" s="638" customFormat="1" x14ac:dyDescent="0.2">
      <c r="A304" s="597" t="s">
        <v>2732</v>
      </c>
      <c r="B304" s="637" t="s">
        <v>2733</v>
      </c>
      <c r="C304" s="596">
        <v>12500</v>
      </c>
    </row>
    <row r="305" spans="1:3" s="638" customFormat="1" x14ac:dyDescent="0.2">
      <c r="A305" s="597" t="s">
        <v>2730</v>
      </c>
      <c r="B305" s="637" t="s">
        <v>2731</v>
      </c>
      <c r="C305" s="596">
        <v>15975</v>
      </c>
    </row>
    <row r="306" spans="1:3" s="638" customFormat="1" ht="25.5" x14ac:dyDescent="0.2">
      <c r="A306" s="597" t="s">
        <v>2734</v>
      </c>
      <c r="B306" s="637" t="s">
        <v>2735</v>
      </c>
      <c r="C306" s="596">
        <v>4966.26</v>
      </c>
    </row>
    <row r="307" spans="1:3" s="638" customFormat="1" x14ac:dyDescent="0.2">
      <c r="A307" s="597" t="s">
        <v>2736</v>
      </c>
      <c r="B307" s="637" t="s">
        <v>2737</v>
      </c>
      <c r="C307" s="596">
        <v>3800</v>
      </c>
    </row>
    <row r="308" spans="1:3" s="638" customFormat="1" x14ac:dyDescent="0.2">
      <c r="A308" s="597" t="s">
        <v>2738</v>
      </c>
      <c r="B308" s="637" t="s">
        <v>2739</v>
      </c>
      <c r="C308" s="596">
        <v>3600</v>
      </c>
    </row>
    <row r="309" spans="1:3" s="638" customFormat="1" x14ac:dyDescent="0.2">
      <c r="A309" s="597" t="s">
        <v>2740</v>
      </c>
      <c r="B309" s="637" t="s">
        <v>2741</v>
      </c>
      <c r="C309" s="596">
        <v>3536.06</v>
      </c>
    </row>
    <row r="310" spans="1:3" s="638" customFormat="1" x14ac:dyDescent="0.2">
      <c r="A310" s="597" t="s">
        <v>2742</v>
      </c>
      <c r="B310" s="637" t="s">
        <v>2743</v>
      </c>
      <c r="C310" s="596">
        <v>4267.24</v>
      </c>
    </row>
    <row r="311" spans="1:3" s="638" customFormat="1" x14ac:dyDescent="0.2">
      <c r="A311" s="597" t="s">
        <v>2744</v>
      </c>
      <c r="B311" s="637" t="s">
        <v>2745</v>
      </c>
      <c r="C311" s="596">
        <v>9760</v>
      </c>
    </row>
    <row r="312" spans="1:3" s="638" customFormat="1" x14ac:dyDescent="0.2">
      <c r="A312" s="597" t="s">
        <v>2746</v>
      </c>
      <c r="B312" s="637" t="s">
        <v>2747</v>
      </c>
      <c r="C312" s="596">
        <v>2506.4</v>
      </c>
    </row>
    <row r="313" spans="1:3" s="638" customFormat="1" x14ac:dyDescent="0.2">
      <c r="A313" s="597" t="s">
        <v>2748</v>
      </c>
      <c r="B313" s="637" t="s">
        <v>2749</v>
      </c>
      <c r="C313" s="596">
        <v>8695.69</v>
      </c>
    </row>
    <row r="314" spans="1:3" s="638" customFormat="1" x14ac:dyDescent="0.2">
      <c r="A314" s="597" t="s">
        <v>2750</v>
      </c>
      <c r="B314" s="637" t="s">
        <v>2751</v>
      </c>
      <c r="C314" s="596">
        <v>12500</v>
      </c>
    </row>
    <row r="315" spans="1:3" s="638" customFormat="1" x14ac:dyDescent="0.2">
      <c r="A315" s="597" t="s">
        <v>2752</v>
      </c>
      <c r="B315" s="637" t="s">
        <v>2753</v>
      </c>
      <c r="C315" s="596">
        <v>3182.76</v>
      </c>
    </row>
    <row r="316" spans="1:3" s="638" customFormat="1" ht="25.5" x14ac:dyDescent="0.2">
      <c r="A316" s="597" t="s">
        <v>2754</v>
      </c>
      <c r="B316" s="637" t="s">
        <v>2755</v>
      </c>
      <c r="C316" s="596">
        <v>12500</v>
      </c>
    </row>
    <row r="317" spans="1:3" s="638" customFormat="1" ht="38.25" x14ac:dyDescent="0.2">
      <c r="A317" s="597" t="s">
        <v>2756</v>
      </c>
      <c r="B317" s="637" t="s">
        <v>2757</v>
      </c>
      <c r="C317" s="596">
        <v>273834</v>
      </c>
    </row>
    <row r="318" spans="1:3" s="638" customFormat="1" x14ac:dyDescent="0.2">
      <c r="A318" s="597" t="s">
        <v>2758</v>
      </c>
      <c r="B318" s="637" t="s">
        <v>2759</v>
      </c>
      <c r="C318" s="596">
        <v>26334.720000000001</v>
      </c>
    </row>
    <row r="319" spans="1:3" s="638" customFormat="1" x14ac:dyDescent="0.2">
      <c r="A319" s="597" t="s">
        <v>2760</v>
      </c>
      <c r="B319" s="637" t="s">
        <v>2761</v>
      </c>
      <c r="C319" s="596">
        <v>4461.21</v>
      </c>
    </row>
    <row r="320" spans="1:3" s="638" customFormat="1" x14ac:dyDescent="0.2">
      <c r="A320" s="597" t="s">
        <v>2762</v>
      </c>
      <c r="B320" s="637" t="s">
        <v>2763</v>
      </c>
      <c r="C320" s="596">
        <v>2815</v>
      </c>
    </row>
    <row r="321" spans="1:3" s="638" customFormat="1" x14ac:dyDescent="0.2">
      <c r="A321" s="597" t="s">
        <v>2764</v>
      </c>
      <c r="B321" s="637" t="s">
        <v>2765</v>
      </c>
      <c r="C321" s="596">
        <v>11040</v>
      </c>
    </row>
    <row r="322" spans="1:3" s="638" customFormat="1" x14ac:dyDescent="0.2">
      <c r="A322" s="597" t="s">
        <v>2766</v>
      </c>
      <c r="B322" s="637" t="s">
        <v>2767</v>
      </c>
      <c r="C322" s="596">
        <v>9296.83</v>
      </c>
    </row>
    <row r="323" spans="1:3" s="638" customFormat="1" x14ac:dyDescent="0.2">
      <c r="A323" s="597" t="s">
        <v>2768</v>
      </c>
      <c r="B323" s="637" t="s">
        <v>2769</v>
      </c>
      <c r="C323" s="596">
        <v>13751.1</v>
      </c>
    </row>
    <row r="324" spans="1:3" s="638" customFormat="1" x14ac:dyDescent="0.2">
      <c r="A324" s="597" t="s">
        <v>2770</v>
      </c>
      <c r="B324" s="637" t="s">
        <v>2771</v>
      </c>
      <c r="C324" s="596">
        <v>3244.78</v>
      </c>
    </row>
    <row r="325" spans="1:3" s="638" customFormat="1" x14ac:dyDescent="0.2">
      <c r="A325" s="597" t="s">
        <v>2772</v>
      </c>
      <c r="B325" s="637" t="s">
        <v>2773</v>
      </c>
      <c r="C325" s="596">
        <v>3787.12</v>
      </c>
    </row>
    <row r="326" spans="1:3" s="638" customFormat="1" x14ac:dyDescent="0.2">
      <c r="A326" s="597" t="s">
        <v>2774</v>
      </c>
      <c r="B326" s="637" t="s">
        <v>2775</v>
      </c>
      <c r="C326" s="596">
        <v>22157.21</v>
      </c>
    </row>
    <row r="327" spans="1:3" s="638" customFormat="1" x14ac:dyDescent="0.2">
      <c r="A327" s="597" t="s">
        <v>2776</v>
      </c>
      <c r="B327" s="637" t="s">
        <v>2777</v>
      </c>
      <c r="C327" s="596">
        <v>4170</v>
      </c>
    </row>
    <row r="328" spans="1:3" s="638" customFormat="1" x14ac:dyDescent="0.2">
      <c r="A328" s="597" t="s">
        <v>2778</v>
      </c>
      <c r="B328" s="637" t="s">
        <v>2779</v>
      </c>
      <c r="C328" s="596">
        <v>13860</v>
      </c>
    </row>
    <row r="329" spans="1:3" s="638" customFormat="1" x14ac:dyDescent="0.2">
      <c r="A329" s="597" t="s">
        <v>2780</v>
      </c>
      <c r="B329" s="637" t="s">
        <v>2781</v>
      </c>
      <c r="C329" s="596">
        <v>12772.41</v>
      </c>
    </row>
    <row r="330" spans="1:3" s="638" customFormat="1" x14ac:dyDescent="0.2">
      <c r="A330" s="597" t="s">
        <v>2782</v>
      </c>
      <c r="B330" s="637" t="s">
        <v>2783</v>
      </c>
      <c r="C330" s="596">
        <v>3324.75</v>
      </c>
    </row>
    <row r="331" spans="1:3" s="638" customFormat="1" x14ac:dyDescent="0.2">
      <c r="A331" s="597" t="s">
        <v>2784</v>
      </c>
      <c r="B331" s="637" t="s">
        <v>2785</v>
      </c>
      <c r="C331" s="596">
        <v>38793.1</v>
      </c>
    </row>
    <row r="332" spans="1:3" s="638" customFormat="1" ht="25.5" x14ac:dyDescent="0.2">
      <c r="A332" s="597" t="s">
        <v>2786</v>
      </c>
      <c r="B332" s="637" t="s">
        <v>2787</v>
      </c>
      <c r="C332" s="596">
        <v>139700</v>
      </c>
    </row>
    <row r="333" spans="1:3" s="638" customFormat="1" ht="25.5" x14ac:dyDescent="0.2">
      <c r="A333" s="597" t="s">
        <v>2788</v>
      </c>
      <c r="B333" s="637" t="s">
        <v>2789</v>
      </c>
      <c r="C333" s="596">
        <v>17600</v>
      </c>
    </row>
    <row r="334" spans="1:3" s="638" customFormat="1" ht="38.25" x14ac:dyDescent="0.2">
      <c r="A334" s="597" t="s">
        <v>2790</v>
      </c>
      <c r="B334" s="637" t="s">
        <v>2791</v>
      </c>
      <c r="C334" s="596">
        <v>600000</v>
      </c>
    </row>
    <row r="335" spans="1:3" s="638" customFormat="1" ht="38.25" x14ac:dyDescent="0.2">
      <c r="A335" s="597" t="s">
        <v>2792</v>
      </c>
      <c r="B335" s="637" t="s">
        <v>2791</v>
      </c>
      <c r="C335" s="596">
        <v>900000</v>
      </c>
    </row>
    <row r="336" spans="1:3" s="638" customFormat="1" x14ac:dyDescent="0.2">
      <c r="A336" s="597" t="s">
        <v>2793</v>
      </c>
      <c r="B336" s="637" t="s">
        <v>2794</v>
      </c>
      <c r="C336" s="596">
        <v>1146.96</v>
      </c>
    </row>
    <row r="337" spans="1:3" s="638" customFormat="1" ht="25.5" x14ac:dyDescent="0.2">
      <c r="A337" s="597" t="s">
        <v>2795</v>
      </c>
      <c r="B337" s="637" t="s">
        <v>2796</v>
      </c>
      <c r="C337" s="596">
        <v>52960.2</v>
      </c>
    </row>
    <row r="338" spans="1:3" s="638" customFormat="1" ht="25.5" x14ac:dyDescent="0.2">
      <c r="A338" s="597" t="s">
        <v>2797</v>
      </c>
      <c r="B338" s="637" t="s">
        <v>2796</v>
      </c>
      <c r="C338" s="596">
        <v>52960.21</v>
      </c>
    </row>
    <row r="339" spans="1:3" s="638" customFormat="1" x14ac:dyDescent="0.2">
      <c r="A339" s="597" t="s">
        <v>2798</v>
      </c>
      <c r="B339" s="637" t="s">
        <v>2799</v>
      </c>
      <c r="C339" s="596">
        <v>8484.06</v>
      </c>
    </row>
    <row r="340" spans="1:3" s="638" customFormat="1" x14ac:dyDescent="0.2">
      <c r="A340" s="597" t="s">
        <v>2800</v>
      </c>
      <c r="B340" s="637" t="s">
        <v>2801</v>
      </c>
      <c r="C340" s="596">
        <v>12054.8</v>
      </c>
    </row>
    <row r="341" spans="1:3" s="638" customFormat="1" x14ac:dyDescent="0.2">
      <c r="A341" s="597" t="s">
        <v>2802</v>
      </c>
      <c r="B341" s="637" t="s">
        <v>2803</v>
      </c>
      <c r="C341" s="596">
        <v>6000</v>
      </c>
    </row>
    <row r="342" spans="1:3" s="638" customFormat="1" x14ac:dyDescent="0.2">
      <c r="A342" s="597" t="s">
        <v>2804</v>
      </c>
      <c r="B342" s="637" t="s">
        <v>2805</v>
      </c>
      <c r="C342" s="596">
        <v>1200</v>
      </c>
    </row>
    <row r="343" spans="1:3" s="638" customFormat="1" x14ac:dyDescent="0.2">
      <c r="A343" s="597" t="s">
        <v>2806</v>
      </c>
      <c r="B343" s="637" t="s">
        <v>2807</v>
      </c>
      <c r="C343" s="596">
        <v>600</v>
      </c>
    </row>
    <row r="344" spans="1:3" s="638" customFormat="1" x14ac:dyDescent="0.2">
      <c r="A344" s="597" t="s">
        <v>2808</v>
      </c>
      <c r="B344" s="637" t="s">
        <v>2809</v>
      </c>
      <c r="C344" s="596">
        <v>2000</v>
      </c>
    </row>
    <row r="345" spans="1:3" s="638" customFormat="1" x14ac:dyDescent="0.2">
      <c r="A345" s="597" t="s">
        <v>2810</v>
      </c>
      <c r="B345" s="637" t="s">
        <v>2811</v>
      </c>
      <c r="C345" s="596">
        <v>950</v>
      </c>
    </row>
    <row r="346" spans="1:3" s="638" customFormat="1" x14ac:dyDescent="0.2">
      <c r="A346" s="597" t="s">
        <v>2812</v>
      </c>
      <c r="B346" s="637" t="s">
        <v>2813</v>
      </c>
      <c r="C346" s="596">
        <v>14000</v>
      </c>
    </row>
    <row r="347" spans="1:3" s="638" customFormat="1" ht="25.5" x14ac:dyDescent="0.2">
      <c r="A347" s="597" t="s">
        <v>2814</v>
      </c>
      <c r="B347" s="637" t="s">
        <v>2815</v>
      </c>
      <c r="C347" s="596">
        <v>2200</v>
      </c>
    </row>
    <row r="348" spans="1:3" s="638" customFormat="1" x14ac:dyDescent="0.2">
      <c r="A348" s="597" t="s">
        <v>2816</v>
      </c>
      <c r="B348" s="637" t="s">
        <v>2817</v>
      </c>
      <c r="C348" s="596">
        <v>1800</v>
      </c>
    </row>
    <row r="349" spans="1:3" s="638" customFormat="1" x14ac:dyDescent="0.2">
      <c r="A349" s="597" t="s">
        <v>2818</v>
      </c>
      <c r="B349" s="637" t="s">
        <v>2819</v>
      </c>
      <c r="C349" s="596">
        <v>2600</v>
      </c>
    </row>
    <row r="350" spans="1:3" s="638" customFormat="1" x14ac:dyDescent="0.2">
      <c r="A350" s="597" t="s">
        <v>2820</v>
      </c>
      <c r="B350" s="637" t="s">
        <v>2821</v>
      </c>
      <c r="C350" s="596">
        <v>1200</v>
      </c>
    </row>
    <row r="351" spans="1:3" s="638" customFormat="1" x14ac:dyDescent="0.2">
      <c r="A351" s="597" t="s">
        <v>2822</v>
      </c>
      <c r="B351" s="637" t="s">
        <v>2821</v>
      </c>
      <c r="C351" s="596">
        <v>1200</v>
      </c>
    </row>
    <row r="352" spans="1:3" s="638" customFormat="1" x14ac:dyDescent="0.2">
      <c r="A352" s="597" t="s">
        <v>2823</v>
      </c>
      <c r="B352" s="637" t="s">
        <v>2824</v>
      </c>
      <c r="C352" s="596">
        <v>16000</v>
      </c>
    </row>
    <row r="353" spans="1:5" s="638" customFormat="1" x14ac:dyDescent="0.2">
      <c r="A353" s="597" t="s">
        <v>2825</v>
      </c>
      <c r="B353" s="637" t="s">
        <v>2824</v>
      </c>
      <c r="C353" s="596">
        <v>16000</v>
      </c>
    </row>
    <row r="354" spans="1:5" s="638" customFormat="1" x14ac:dyDescent="0.2">
      <c r="A354" s="597" t="s">
        <v>2826</v>
      </c>
      <c r="B354" s="637" t="s">
        <v>2827</v>
      </c>
      <c r="C354" s="596">
        <v>4800</v>
      </c>
    </row>
    <row r="355" spans="1:5" s="638" customFormat="1" ht="25.5" x14ac:dyDescent="0.2">
      <c r="A355" s="597" t="s">
        <v>2828</v>
      </c>
      <c r="B355" s="637" t="s">
        <v>2829</v>
      </c>
      <c r="C355" s="596">
        <v>2400</v>
      </c>
    </row>
    <row r="356" spans="1:5" s="638" customFormat="1" x14ac:dyDescent="0.2">
      <c r="A356" s="597" t="s">
        <v>2830</v>
      </c>
      <c r="B356" s="637" t="s">
        <v>2831</v>
      </c>
      <c r="C356" s="596">
        <v>3200</v>
      </c>
    </row>
    <row r="357" spans="1:5" s="638" customFormat="1" x14ac:dyDescent="0.2">
      <c r="A357" s="597" t="s">
        <v>2832</v>
      </c>
      <c r="B357" s="637" t="s">
        <v>2833</v>
      </c>
      <c r="C357" s="596">
        <v>5000</v>
      </c>
    </row>
    <row r="358" spans="1:5" s="638" customFormat="1" ht="25.5" x14ac:dyDescent="0.2">
      <c r="A358" s="597" t="s">
        <v>2834</v>
      </c>
      <c r="B358" s="637" t="s">
        <v>2835</v>
      </c>
      <c r="C358" s="596">
        <v>14000</v>
      </c>
    </row>
    <row r="359" spans="1:5" s="638" customFormat="1" x14ac:dyDescent="0.2">
      <c r="A359" s="597" t="s">
        <v>2836</v>
      </c>
      <c r="B359" s="637" t="s">
        <v>2837</v>
      </c>
      <c r="C359" s="596">
        <v>2800</v>
      </c>
    </row>
    <row r="360" spans="1:5" s="638" customFormat="1" x14ac:dyDescent="0.2">
      <c r="A360" s="597" t="s">
        <v>2838</v>
      </c>
      <c r="B360" s="637" t="s">
        <v>2837</v>
      </c>
      <c r="C360" s="596">
        <v>2800</v>
      </c>
    </row>
    <row r="361" spans="1:5" s="638" customFormat="1" x14ac:dyDescent="0.2">
      <c r="A361" s="597" t="s">
        <v>2839</v>
      </c>
      <c r="B361" s="637" t="s">
        <v>2840</v>
      </c>
      <c r="C361" s="596">
        <v>28000</v>
      </c>
    </row>
    <row r="362" spans="1:5" s="638" customFormat="1" x14ac:dyDescent="0.2">
      <c r="A362" s="594" t="s">
        <v>2841</v>
      </c>
      <c r="B362" s="639" t="s">
        <v>2842</v>
      </c>
      <c r="C362" s="640">
        <v>20000</v>
      </c>
    </row>
    <row r="363" spans="1:5" s="638" customFormat="1" x14ac:dyDescent="0.2">
      <c r="A363" s="594" t="s">
        <v>2843</v>
      </c>
      <c r="B363" s="639" t="s">
        <v>2844</v>
      </c>
      <c r="C363" s="640">
        <v>29500</v>
      </c>
      <c r="D363" s="641"/>
    </row>
    <row r="364" spans="1:5" s="638" customFormat="1" x14ac:dyDescent="0.2">
      <c r="A364" s="594" t="s">
        <v>2845</v>
      </c>
      <c r="B364" s="639" t="s">
        <v>2846</v>
      </c>
      <c r="C364" s="640">
        <v>5550</v>
      </c>
    </row>
    <row r="365" spans="1:5" s="638" customFormat="1" x14ac:dyDescent="0.2">
      <c r="A365" s="594" t="s">
        <v>2847</v>
      </c>
      <c r="B365" s="639" t="s">
        <v>2848</v>
      </c>
      <c r="C365" s="642">
        <v>20894</v>
      </c>
    </row>
    <row r="366" spans="1:5" s="638" customFormat="1" x14ac:dyDescent="0.2">
      <c r="A366" s="594" t="s">
        <v>2849</v>
      </c>
      <c r="B366" s="639" t="s">
        <v>2850</v>
      </c>
      <c r="C366" s="640">
        <v>25814</v>
      </c>
      <c r="E366" s="641"/>
    </row>
    <row r="367" spans="1:5" s="638" customFormat="1" x14ac:dyDescent="0.2">
      <c r="A367" s="594" t="s">
        <v>2851</v>
      </c>
      <c r="B367" s="639" t="s">
        <v>2852</v>
      </c>
      <c r="C367" s="643">
        <v>25814</v>
      </c>
    </row>
    <row r="368" spans="1:5" s="638" customFormat="1" x14ac:dyDescent="0.2">
      <c r="A368" s="594" t="s">
        <v>2853</v>
      </c>
      <c r="B368" s="639" t="s">
        <v>2854</v>
      </c>
      <c r="C368" s="640">
        <v>15400</v>
      </c>
    </row>
    <row r="369" spans="1:6" s="638" customFormat="1" x14ac:dyDescent="0.2">
      <c r="A369" s="594" t="s">
        <v>2855</v>
      </c>
      <c r="B369" s="639" t="s">
        <v>2856</v>
      </c>
      <c r="C369" s="640">
        <v>29508</v>
      </c>
    </row>
    <row r="370" spans="1:6" s="638" customFormat="1" x14ac:dyDescent="0.2">
      <c r="A370" s="594" t="s">
        <v>2857</v>
      </c>
      <c r="B370" s="637" t="s">
        <v>2858</v>
      </c>
      <c r="C370" s="644">
        <v>36800</v>
      </c>
      <c r="D370" s="641"/>
    </row>
    <row r="371" spans="1:6" s="638" customFormat="1" x14ac:dyDescent="0.2">
      <c r="A371" s="594" t="s">
        <v>2859</v>
      </c>
      <c r="B371" s="639" t="s">
        <v>2860</v>
      </c>
      <c r="C371" s="642">
        <v>21380</v>
      </c>
    </row>
    <row r="372" spans="1:6" s="638" customFormat="1" ht="25.5" x14ac:dyDescent="0.2">
      <c r="A372" s="594" t="s">
        <v>2861</v>
      </c>
      <c r="B372" s="639" t="s">
        <v>2862</v>
      </c>
      <c r="C372" s="643">
        <v>92800</v>
      </c>
    </row>
    <row r="373" spans="1:6" s="638" customFormat="1" ht="25.5" x14ac:dyDescent="0.2">
      <c r="A373" s="594" t="s">
        <v>2863</v>
      </c>
      <c r="B373" s="639" t="s">
        <v>2864</v>
      </c>
      <c r="C373" s="643">
        <v>92800</v>
      </c>
    </row>
    <row r="374" spans="1:6" s="638" customFormat="1" x14ac:dyDescent="0.2">
      <c r="A374" s="594" t="s">
        <v>2865</v>
      </c>
      <c r="B374" s="639" t="s">
        <v>2866</v>
      </c>
      <c r="C374" s="643">
        <v>53578</v>
      </c>
    </row>
    <row r="375" spans="1:6" s="638" customFormat="1" x14ac:dyDescent="0.2">
      <c r="A375" s="594" t="s">
        <v>2867</v>
      </c>
      <c r="B375" s="637" t="s">
        <v>2868</v>
      </c>
      <c r="C375" s="644">
        <v>33400</v>
      </c>
    </row>
    <row r="376" spans="1:6" s="638" customFormat="1" ht="25.5" x14ac:dyDescent="0.2">
      <c r="A376" s="594" t="s">
        <v>2869</v>
      </c>
      <c r="B376" s="637" t="s">
        <v>2870</v>
      </c>
      <c r="C376" s="644">
        <v>16870</v>
      </c>
    </row>
    <row r="377" spans="1:6" s="638" customFormat="1" ht="63.75" x14ac:dyDescent="0.2">
      <c r="A377" s="594" t="s">
        <v>2871</v>
      </c>
      <c r="B377" s="637" t="s">
        <v>2872</v>
      </c>
      <c r="C377" s="644">
        <v>52035</v>
      </c>
    </row>
    <row r="378" spans="1:6" s="638" customFormat="1" x14ac:dyDescent="0.2">
      <c r="A378" s="594" t="s">
        <v>2873</v>
      </c>
      <c r="B378" s="645" t="s">
        <v>2874</v>
      </c>
      <c r="C378" s="644">
        <v>5900</v>
      </c>
    </row>
    <row r="379" spans="1:6" s="638" customFormat="1" ht="25.5" x14ac:dyDescent="0.2">
      <c r="A379" s="594" t="s">
        <v>2875</v>
      </c>
      <c r="B379" s="645" t="s">
        <v>2876</v>
      </c>
      <c r="C379" s="644">
        <v>4850</v>
      </c>
    </row>
    <row r="380" spans="1:6" s="638" customFormat="1" ht="15" x14ac:dyDescent="0.2">
      <c r="A380" s="588" t="s">
        <v>2877</v>
      </c>
      <c r="B380" s="646" t="s">
        <v>2878</v>
      </c>
      <c r="C380" s="593">
        <v>1295</v>
      </c>
    </row>
    <row r="381" spans="1:6" s="638" customFormat="1" x14ac:dyDescent="0.2">
      <c r="A381" s="597" t="s">
        <v>2879</v>
      </c>
      <c r="B381" s="637" t="s">
        <v>2880</v>
      </c>
      <c r="C381" s="596">
        <v>110000</v>
      </c>
      <c r="D381" s="647"/>
      <c r="E381" s="647"/>
      <c r="F381" s="648"/>
    </row>
    <row r="382" spans="1:6" s="638" customFormat="1" ht="25.5" x14ac:dyDescent="0.2">
      <c r="A382" s="597" t="s">
        <v>2881</v>
      </c>
      <c r="B382" s="637" t="s">
        <v>2882</v>
      </c>
      <c r="C382" s="596">
        <v>20400</v>
      </c>
      <c r="D382" s="649"/>
      <c r="E382" s="649"/>
    </row>
    <row r="383" spans="1:6" s="638" customFormat="1" x14ac:dyDescent="0.2">
      <c r="A383" s="597" t="s">
        <v>2883</v>
      </c>
      <c r="B383" s="637" t="s">
        <v>2884</v>
      </c>
      <c r="C383" s="596">
        <v>31100</v>
      </c>
    </row>
    <row r="384" spans="1:6" s="638" customFormat="1" ht="25.5" x14ac:dyDescent="0.2">
      <c r="A384" s="597" t="s">
        <v>2885</v>
      </c>
      <c r="B384" s="637" t="s">
        <v>2886</v>
      </c>
      <c r="C384" s="596">
        <v>33500</v>
      </c>
    </row>
    <row r="385" spans="1:4" s="638" customFormat="1" x14ac:dyDescent="0.2">
      <c r="A385" s="597" t="s">
        <v>2887</v>
      </c>
      <c r="B385" s="637" t="s">
        <v>2888</v>
      </c>
      <c r="C385" s="596">
        <v>25950</v>
      </c>
    </row>
    <row r="386" spans="1:4" s="638" customFormat="1" x14ac:dyDescent="0.2">
      <c r="A386" s="597" t="s">
        <v>2889</v>
      </c>
      <c r="B386" s="637" t="s">
        <v>2890</v>
      </c>
      <c r="C386" s="596">
        <v>8787</v>
      </c>
    </row>
    <row r="387" spans="1:4" s="638" customFormat="1" ht="13.5" thickBot="1" x14ac:dyDescent="0.25">
      <c r="A387" s="597" t="s">
        <v>2891</v>
      </c>
      <c r="B387" s="637" t="s">
        <v>2892</v>
      </c>
      <c r="C387" s="650">
        <v>15645</v>
      </c>
      <c r="D387" s="651"/>
    </row>
    <row r="388" spans="1:4" s="653" customFormat="1" x14ac:dyDescent="0.2">
      <c r="A388" s="594" t="s">
        <v>2893</v>
      </c>
      <c r="B388" s="637" t="s">
        <v>2894</v>
      </c>
      <c r="C388" s="652">
        <v>43103.45</v>
      </c>
    </row>
    <row r="389" spans="1:4" s="653" customFormat="1" ht="15" x14ac:dyDescent="0.2">
      <c r="A389" s="594" t="s">
        <v>2895</v>
      </c>
      <c r="B389" s="637" t="s">
        <v>2896</v>
      </c>
      <c r="C389" s="606">
        <v>89155</v>
      </c>
    </row>
    <row r="390" spans="1:4" s="653" customFormat="1" ht="25.5" x14ac:dyDescent="0.2">
      <c r="A390" s="602" t="s">
        <v>2897</v>
      </c>
      <c r="B390" s="639" t="s">
        <v>2898</v>
      </c>
      <c r="C390" s="606">
        <v>138033.20000000001</v>
      </c>
    </row>
    <row r="391" spans="1:4" s="604" customFormat="1" ht="25.5" x14ac:dyDescent="0.25">
      <c r="A391" s="602" t="s">
        <v>2899</v>
      </c>
      <c r="B391" s="637" t="s">
        <v>2900</v>
      </c>
      <c r="C391" s="596">
        <v>39816.769999999997</v>
      </c>
    </row>
    <row r="392" spans="1:4" s="654" customFormat="1" ht="25.5" x14ac:dyDescent="0.2">
      <c r="A392" s="602" t="s">
        <v>2901</v>
      </c>
      <c r="B392" s="637" t="s">
        <v>2902</v>
      </c>
      <c r="C392" s="629">
        <v>134173.76999999999</v>
      </c>
    </row>
    <row r="393" spans="1:4" s="654" customFormat="1" ht="25.5" x14ac:dyDescent="0.2">
      <c r="A393" s="602" t="s">
        <v>2903</v>
      </c>
      <c r="B393" s="637" t="s">
        <v>2904</v>
      </c>
      <c r="C393" s="596">
        <v>15182.36</v>
      </c>
    </row>
    <row r="394" spans="1:4" s="654" customFormat="1" ht="25.5" x14ac:dyDescent="0.2">
      <c r="A394" s="602" t="s">
        <v>2905</v>
      </c>
      <c r="B394" s="637" t="s">
        <v>2906</v>
      </c>
      <c r="C394" s="596">
        <v>39816.769999999997</v>
      </c>
    </row>
    <row r="395" spans="1:4" s="654" customFormat="1" ht="25.5" x14ac:dyDescent="0.2">
      <c r="A395" s="602" t="s">
        <v>2907</v>
      </c>
      <c r="B395" s="637" t="s">
        <v>2908</v>
      </c>
      <c r="C395" s="596">
        <v>167145.26999999999</v>
      </c>
    </row>
    <row r="396" spans="1:4" s="654" customFormat="1" ht="25.5" x14ac:dyDescent="0.2">
      <c r="A396" s="602" t="s">
        <v>2909</v>
      </c>
      <c r="B396" s="637" t="s">
        <v>2910</v>
      </c>
      <c r="C396" s="596">
        <v>53000</v>
      </c>
    </row>
    <row r="397" spans="1:4" s="654" customFormat="1" x14ac:dyDescent="0.2">
      <c r="A397" s="602" t="s">
        <v>2911</v>
      </c>
      <c r="B397" s="637" t="s">
        <v>2912</v>
      </c>
      <c r="C397" s="596">
        <v>5434.79</v>
      </c>
    </row>
    <row r="398" spans="1:4" s="654" customFormat="1" x14ac:dyDescent="0.2">
      <c r="A398" s="602" t="s">
        <v>2913</v>
      </c>
      <c r="B398" s="637" t="s">
        <v>2914</v>
      </c>
      <c r="C398" s="596">
        <v>17617.88</v>
      </c>
    </row>
    <row r="399" spans="1:4" s="654" customFormat="1" x14ac:dyDescent="0.2">
      <c r="A399" s="602" t="s">
        <v>2915</v>
      </c>
      <c r="B399" s="637" t="s">
        <v>2916</v>
      </c>
      <c r="C399" s="596">
        <v>137981.9</v>
      </c>
    </row>
    <row r="400" spans="1:4" s="654" customFormat="1" ht="25.5" x14ac:dyDescent="0.2">
      <c r="A400" s="602" t="s">
        <v>2917</v>
      </c>
      <c r="B400" s="637" t="s">
        <v>2918</v>
      </c>
      <c r="C400" s="629">
        <v>7640.81</v>
      </c>
    </row>
    <row r="401" spans="1:3" s="654" customFormat="1" ht="25.5" x14ac:dyDescent="0.2">
      <c r="A401" s="602" t="s">
        <v>2919</v>
      </c>
      <c r="B401" s="637" t="s">
        <v>2920</v>
      </c>
      <c r="C401" s="629">
        <v>6210.75</v>
      </c>
    </row>
    <row r="402" spans="1:3" s="654" customFormat="1" ht="25.5" x14ac:dyDescent="0.2">
      <c r="A402" s="602" t="s">
        <v>2921</v>
      </c>
      <c r="B402" s="637" t="s">
        <v>2922</v>
      </c>
      <c r="C402" s="606">
        <v>91100</v>
      </c>
    </row>
    <row r="403" spans="1:3" s="605" customFormat="1" ht="15" x14ac:dyDescent="0.25">
      <c r="A403" s="602" t="s">
        <v>2923</v>
      </c>
      <c r="B403" s="637" t="s">
        <v>2924</v>
      </c>
      <c r="C403" s="606">
        <v>17750</v>
      </c>
    </row>
    <row r="404" spans="1:3" s="605" customFormat="1" ht="15" x14ac:dyDescent="0.25">
      <c r="A404" s="602" t="s">
        <v>2925</v>
      </c>
      <c r="B404" s="637" t="s">
        <v>2926</v>
      </c>
      <c r="C404" s="606">
        <v>1976</v>
      </c>
    </row>
    <row r="405" spans="1:3" s="605" customFormat="1" ht="38.25" x14ac:dyDescent="0.25">
      <c r="A405" s="602" t="s">
        <v>2927</v>
      </c>
      <c r="B405" s="598" t="s">
        <v>2928</v>
      </c>
      <c r="C405" s="606">
        <v>5465.51</v>
      </c>
    </row>
    <row r="406" spans="1:3" s="605" customFormat="1" ht="38.25" x14ac:dyDescent="0.25">
      <c r="A406" s="602" t="s">
        <v>2929</v>
      </c>
      <c r="B406" s="598" t="s">
        <v>2930</v>
      </c>
      <c r="C406" s="606">
        <v>30086.21</v>
      </c>
    </row>
    <row r="407" spans="1:3" s="605" customFormat="1" ht="38.25" x14ac:dyDescent="0.25">
      <c r="A407" s="602" t="s">
        <v>2931</v>
      </c>
      <c r="B407" s="598" t="s">
        <v>2932</v>
      </c>
      <c r="C407" s="606">
        <v>4965.51</v>
      </c>
    </row>
    <row r="408" spans="1:3" s="605" customFormat="1" ht="25.5" x14ac:dyDescent="0.25">
      <c r="A408" s="602" t="s">
        <v>2933</v>
      </c>
      <c r="B408" s="598" t="s">
        <v>2934</v>
      </c>
      <c r="C408" s="606">
        <v>4008</v>
      </c>
    </row>
    <row r="409" spans="1:3" s="605" customFormat="1" ht="25.5" x14ac:dyDescent="0.25">
      <c r="A409" s="602" t="s">
        <v>2935</v>
      </c>
      <c r="B409" s="598" t="s">
        <v>2936</v>
      </c>
      <c r="C409" s="606">
        <v>3784.49</v>
      </c>
    </row>
    <row r="410" spans="1:3" s="605" customFormat="1" ht="38.25" x14ac:dyDescent="0.25">
      <c r="A410" s="602" t="s">
        <v>2937</v>
      </c>
      <c r="B410" s="598" t="s">
        <v>2938</v>
      </c>
      <c r="C410" s="606">
        <v>12327.59</v>
      </c>
    </row>
    <row r="411" spans="1:3" s="605" customFormat="1" ht="25.5" x14ac:dyDescent="0.25">
      <c r="A411" s="594" t="s">
        <v>2939</v>
      </c>
      <c r="B411" s="598" t="s">
        <v>2940</v>
      </c>
      <c r="C411" s="606">
        <v>15332.01</v>
      </c>
    </row>
    <row r="412" spans="1:3" s="605" customFormat="1" ht="25.5" x14ac:dyDescent="0.25">
      <c r="A412" s="594" t="s">
        <v>2941</v>
      </c>
      <c r="B412" s="598" t="s">
        <v>2942</v>
      </c>
      <c r="C412" s="606">
        <v>15332.01</v>
      </c>
    </row>
    <row r="413" spans="1:3" s="605" customFormat="1" ht="25.5" x14ac:dyDescent="0.25">
      <c r="A413" s="594" t="s">
        <v>2943</v>
      </c>
      <c r="B413" s="598" t="s">
        <v>2944</v>
      </c>
      <c r="C413" s="606">
        <v>15332.01</v>
      </c>
    </row>
    <row r="414" spans="1:3" s="605" customFormat="1" ht="25.5" x14ac:dyDescent="0.25">
      <c r="A414" s="594" t="s">
        <v>2945</v>
      </c>
      <c r="B414" s="598" t="s">
        <v>2946</v>
      </c>
      <c r="C414" s="606">
        <v>15332.01</v>
      </c>
    </row>
    <row r="415" spans="1:3" s="605" customFormat="1" ht="25.5" x14ac:dyDescent="0.25">
      <c r="A415" s="594" t="s">
        <v>2947</v>
      </c>
      <c r="B415" s="598" t="s">
        <v>2948</v>
      </c>
      <c r="C415" s="606">
        <v>15332.01</v>
      </c>
    </row>
    <row r="416" spans="1:3" s="605" customFormat="1" ht="25.5" x14ac:dyDescent="0.25">
      <c r="A416" s="594" t="s">
        <v>2949</v>
      </c>
      <c r="B416" s="598" t="s">
        <v>2950</v>
      </c>
      <c r="C416" s="606">
        <v>9498.93</v>
      </c>
    </row>
    <row r="417" spans="1:3" s="605" customFormat="1" ht="25.5" x14ac:dyDescent="0.25">
      <c r="A417" s="594" t="s">
        <v>2951</v>
      </c>
      <c r="B417" s="598" t="s">
        <v>2952</v>
      </c>
      <c r="C417" s="606">
        <v>9498.93</v>
      </c>
    </row>
    <row r="418" spans="1:3" s="605" customFormat="1" ht="25.5" x14ac:dyDescent="0.25">
      <c r="A418" s="594" t="s">
        <v>2953</v>
      </c>
      <c r="B418" s="598" t="s">
        <v>2954</v>
      </c>
      <c r="C418" s="606">
        <v>9498.93</v>
      </c>
    </row>
    <row r="419" spans="1:3" s="605" customFormat="1" ht="25.5" x14ac:dyDescent="0.25">
      <c r="A419" s="602" t="s">
        <v>2955</v>
      </c>
      <c r="B419" s="598" t="s">
        <v>2956</v>
      </c>
      <c r="C419" s="606">
        <v>3793</v>
      </c>
    </row>
    <row r="420" spans="1:3" ht="21.75" customHeight="1" x14ac:dyDescent="0.2">
      <c r="A420" s="882" t="s">
        <v>2957</v>
      </c>
      <c r="B420" s="882"/>
      <c r="C420" s="655">
        <f>SUM(C6:C419)+1</f>
        <v>19390383.510000005</v>
      </c>
    </row>
  </sheetData>
  <mergeCells count="5">
    <mergeCell ref="A1:C1"/>
    <mergeCell ref="A2:C2"/>
    <mergeCell ref="A3:C3"/>
    <mergeCell ref="A4:C4"/>
    <mergeCell ref="A420:B42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3"/>
  <sheetViews>
    <sheetView workbookViewId="0">
      <selection sqref="A1:H1"/>
    </sheetView>
  </sheetViews>
  <sheetFormatPr baseColWidth="10" defaultRowHeight="12" x14ac:dyDescent="0.25"/>
  <cols>
    <col min="1" max="1" width="7.140625" style="310" customWidth="1"/>
    <col min="2" max="2" width="21" style="288" customWidth="1"/>
    <col min="3" max="3" width="15.7109375" style="288" customWidth="1"/>
    <col min="4" max="4" width="34" style="288" customWidth="1"/>
    <col min="5" max="5" width="18.140625" style="288" customWidth="1"/>
    <col min="6" max="6" width="13.140625" style="312" customWidth="1"/>
    <col min="7" max="7" width="15.42578125" style="312" customWidth="1"/>
    <col min="8" max="8" width="16.28515625" style="312" customWidth="1"/>
    <col min="9" max="9" width="13.7109375" style="288" customWidth="1"/>
    <col min="10" max="10" width="13.28515625" style="288" bestFit="1" customWidth="1"/>
    <col min="11" max="256" width="11.42578125" style="288"/>
    <col min="257" max="257" width="7.140625" style="288" customWidth="1"/>
    <col min="258" max="258" width="21" style="288" customWidth="1"/>
    <col min="259" max="259" width="15.7109375" style="288" customWidth="1"/>
    <col min="260" max="260" width="34" style="288" customWidth="1"/>
    <col min="261" max="261" width="16" style="288" customWidth="1"/>
    <col min="262" max="263" width="15.42578125" style="288" customWidth="1"/>
    <col min="264" max="264" width="16.28515625" style="288" customWidth="1"/>
    <col min="265" max="265" width="13.7109375" style="288" customWidth="1"/>
    <col min="266" max="266" width="13.28515625" style="288" bestFit="1" customWidth="1"/>
    <col min="267" max="512" width="11.42578125" style="288"/>
    <col min="513" max="513" width="7.140625" style="288" customWidth="1"/>
    <col min="514" max="514" width="21" style="288" customWidth="1"/>
    <col min="515" max="515" width="15.7109375" style="288" customWidth="1"/>
    <col min="516" max="516" width="34" style="288" customWidth="1"/>
    <col min="517" max="517" width="16" style="288" customWidth="1"/>
    <col min="518" max="519" width="15.42578125" style="288" customWidth="1"/>
    <col min="520" max="520" width="16.28515625" style="288" customWidth="1"/>
    <col min="521" max="521" width="13.7109375" style="288" customWidth="1"/>
    <col min="522" max="522" width="13.28515625" style="288" bestFit="1" customWidth="1"/>
    <col min="523" max="768" width="11.42578125" style="288"/>
    <col min="769" max="769" width="7.140625" style="288" customWidth="1"/>
    <col min="770" max="770" width="21" style="288" customWidth="1"/>
    <col min="771" max="771" width="15.7109375" style="288" customWidth="1"/>
    <col min="772" max="772" width="34" style="288" customWidth="1"/>
    <col min="773" max="773" width="16" style="288" customWidth="1"/>
    <col min="774" max="775" width="15.42578125" style="288" customWidth="1"/>
    <col min="776" max="776" width="16.28515625" style="288" customWidth="1"/>
    <col min="777" max="777" width="13.7109375" style="288" customWidth="1"/>
    <col min="778" max="778" width="13.28515625" style="288" bestFit="1" customWidth="1"/>
    <col min="779" max="1024" width="11.42578125" style="288"/>
    <col min="1025" max="1025" width="7.140625" style="288" customWidth="1"/>
    <col min="1026" max="1026" width="21" style="288" customWidth="1"/>
    <col min="1027" max="1027" width="15.7109375" style="288" customWidth="1"/>
    <col min="1028" max="1028" width="34" style="288" customWidth="1"/>
    <col min="1029" max="1029" width="16" style="288" customWidth="1"/>
    <col min="1030" max="1031" width="15.42578125" style="288" customWidth="1"/>
    <col min="1032" max="1032" width="16.28515625" style="288" customWidth="1"/>
    <col min="1033" max="1033" width="13.7109375" style="288" customWidth="1"/>
    <col min="1034" max="1034" width="13.28515625" style="288" bestFit="1" customWidth="1"/>
    <col min="1035" max="1280" width="11.42578125" style="288"/>
    <col min="1281" max="1281" width="7.140625" style="288" customWidth="1"/>
    <col min="1282" max="1282" width="21" style="288" customWidth="1"/>
    <col min="1283" max="1283" width="15.7109375" style="288" customWidth="1"/>
    <col min="1284" max="1284" width="34" style="288" customWidth="1"/>
    <col min="1285" max="1285" width="16" style="288" customWidth="1"/>
    <col min="1286" max="1287" width="15.42578125" style="288" customWidth="1"/>
    <col min="1288" max="1288" width="16.28515625" style="288" customWidth="1"/>
    <col min="1289" max="1289" width="13.7109375" style="288" customWidth="1"/>
    <col min="1290" max="1290" width="13.28515625" style="288" bestFit="1" customWidth="1"/>
    <col min="1291" max="1536" width="11.42578125" style="288"/>
    <col min="1537" max="1537" width="7.140625" style="288" customWidth="1"/>
    <col min="1538" max="1538" width="21" style="288" customWidth="1"/>
    <col min="1539" max="1539" width="15.7109375" style="288" customWidth="1"/>
    <col min="1540" max="1540" width="34" style="288" customWidth="1"/>
    <col min="1541" max="1541" width="16" style="288" customWidth="1"/>
    <col min="1542" max="1543" width="15.42578125" style="288" customWidth="1"/>
    <col min="1544" max="1544" width="16.28515625" style="288" customWidth="1"/>
    <col min="1545" max="1545" width="13.7109375" style="288" customWidth="1"/>
    <col min="1546" max="1546" width="13.28515625" style="288" bestFit="1" customWidth="1"/>
    <col min="1547" max="1792" width="11.42578125" style="288"/>
    <col min="1793" max="1793" width="7.140625" style="288" customWidth="1"/>
    <col min="1794" max="1794" width="21" style="288" customWidth="1"/>
    <col min="1795" max="1795" width="15.7109375" style="288" customWidth="1"/>
    <col min="1796" max="1796" width="34" style="288" customWidth="1"/>
    <col min="1797" max="1797" width="16" style="288" customWidth="1"/>
    <col min="1798" max="1799" width="15.42578125" style="288" customWidth="1"/>
    <col min="1800" max="1800" width="16.28515625" style="288" customWidth="1"/>
    <col min="1801" max="1801" width="13.7109375" style="288" customWidth="1"/>
    <col min="1802" max="1802" width="13.28515625" style="288" bestFit="1" customWidth="1"/>
    <col min="1803" max="2048" width="11.42578125" style="288"/>
    <col min="2049" max="2049" width="7.140625" style="288" customWidth="1"/>
    <col min="2050" max="2050" width="21" style="288" customWidth="1"/>
    <col min="2051" max="2051" width="15.7109375" style="288" customWidth="1"/>
    <col min="2052" max="2052" width="34" style="288" customWidth="1"/>
    <col min="2053" max="2053" width="16" style="288" customWidth="1"/>
    <col min="2054" max="2055" width="15.42578125" style="288" customWidth="1"/>
    <col min="2056" max="2056" width="16.28515625" style="288" customWidth="1"/>
    <col min="2057" max="2057" width="13.7109375" style="288" customWidth="1"/>
    <col min="2058" max="2058" width="13.28515625" style="288" bestFit="1" customWidth="1"/>
    <col min="2059" max="2304" width="11.42578125" style="288"/>
    <col min="2305" max="2305" width="7.140625" style="288" customWidth="1"/>
    <col min="2306" max="2306" width="21" style="288" customWidth="1"/>
    <col min="2307" max="2307" width="15.7109375" style="288" customWidth="1"/>
    <col min="2308" max="2308" width="34" style="288" customWidth="1"/>
    <col min="2309" max="2309" width="16" style="288" customWidth="1"/>
    <col min="2310" max="2311" width="15.42578125" style="288" customWidth="1"/>
    <col min="2312" max="2312" width="16.28515625" style="288" customWidth="1"/>
    <col min="2313" max="2313" width="13.7109375" style="288" customWidth="1"/>
    <col min="2314" max="2314" width="13.28515625" style="288" bestFit="1" customWidth="1"/>
    <col min="2315" max="2560" width="11.42578125" style="288"/>
    <col min="2561" max="2561" width="7.140625" style="288" customWidth="1"/>
    <col min="2562" max="2562" width="21" style="288" customWidth="1"/>
    <col min="2563" max="2563" width="15.7109375" style="288" customWidth="1"/>
    <col min="2564" max="2564" width="34" style="288" customWidth="1"/>
    <col min="2565" max="2565" width="16" style="288" customWidth="1"/>
    <col min="2566" max="2567" width="15.42578125" style="288" customWidth="1"/>
    <col min="2568" max="2568" width="16.28515625" style="288" customWidth="1"/>
    <col min="2569" max="2569" width="13.7109375" style="288" customWidth="1"/>
    <col min="2570" max="2570" width="13.28515625" style="288" bestFit="1" customWidth="1"/>
    <col min="2571" max="2816" width="11.42578125" style="288"/>
    <col min="2817" max="2817" width="7.140625" style="288" customWidth="1"/>
    <col min="2818" max="2818" width="21" style="288" customWidth="1"/>
    <col min="2819" max="2819" width="15.7109375" style="288" customWidth="1"/>
    <col min="2820" max="2820" width="34" style="288" customWidth="1"/>
    <col min="2821" max="2821" width="16" style="288" customWidth="1"/>
    <col min="2822" max="2823" width="15.42578125" style="288" customWidth="1"/>
    <col min="2824" max="2824" width="16.28515625" style="288" customWidth="1"/>
    <col min="2825" max="2825" width="13.7109375" style="288" customWidth="1"/>
    <col min="2826" max="2826" width="13.28515625" style="288" bestFit="1" customWidth="1"/>
    <col min="2827" max="3072" width="11.42578125" style="288"/>
    <col min="3073" max="3073" width="7.140625" style="288" customWidth="1"/>
    <col min="3074" max="3074" width="21" style="288" customWidth="1"/>
    <col min="3075" max="3075" width="15.7109375" style="288" customWidth="1"/>
    <col min="3076" max="3076" width="34" style="288" customWidth="1"/>
    <col min="3077" max="3077" width="16" style="288" customWidth="1"/>
    <col min="3078" max="3079" width="15.42578125" style="288" customWidth="1"/>
    <col min="3080" max="3080" width="16.28515625" style="288" customWidth="1"/>
    <col min="3081" max="3081" width="13.7109375" style="288" customWidth="1"/>
    <col min="3082" max="3082" width="13.28515625" style="288" bestFit="1" customWidth="1"/>
    <col min="3083" max="3328" width="11.42578125" style="288"/>
    <col min="3329" max="3329" width="7.140625" style="288" customWidth="1"/>
    <col min="3330" max="3330" width="21" style="288" customWidth="1"/>
    <col min="3331" max="3331" width="15.7109375" style="288" customWidth="1"/>
    <col min="3332" max="3332" width="34" style="288" customWidth="1"/>
    <col min="3333" max="3333" width="16" style="288" customWidth="1"/>
    <col min="3334" max="3335" width="15.42578125" style="288" customWidth="1"/>
    <col min="3336" max="3336" width="16.28515625" style="288" customWidth="1"/>
    <col min="3337" max="3337" width="13.7109375" style="288" customWidth="1"/>
    <col min="3338" max="3338" width="13.28515625" style="288" bestFit="1" customWidth="1"/>
    <col min="3339" max="3584" width="11.42578125" style="288"/>
    <col min="3585" max="3585" width="7.140625" style="288" customWidth="1"/>
    <col min="3586" max="3586" width="21" style="288" customWidth="1"/>
    <col min="3587" max="3587" width="15.7109375" style="288" customWidth="1"/>
    <col min="3588" max="3588" width="34" style="288" customWidth="1"/>
    <col min="3589" max="3589" width="16" style="288" customWidth="1"/>
    <col min="3590" max="3591" width="15.42578125" style="288" customWidth="1"/>
    <col min="3592" max="3592" width="16.28515625" style="288" customWidth="1"/>
    <col min="3593" max="3593" width="13.7109375" style="288" customWidth="1"/>
    <col min="3594" max="3594" width="13.28515625" style="288" bestFit="1" customWidth="1"/>
    <col min="3595" max="3840" width="11.42578125" style="288"/>
    <col min="3841" max="3841" width="7.140625" style="288" customWidth="1"/>
    <col min="3842" max="3842" width="21" style="288" customWidth="1"/>
    <col min="3843" max="3843" width="15.7109375" style="288" customWidth="1"/>
    <col min="3844" max="3844" width="34" style="288" customWidth="1"/>
    <col min="3845" max="3845" width="16" style="288" customWidth="1"/>
    <col min="3846" max="3847" width="15.42578125" style="288" customWidth="1"/>
    <col min="3848" max="3848" width="16.28515625" style="288" customWidth="1"/>
    <col min="3849" max="3849" width="13.7109375" style="288" customWidth="1"/>
    <col min="3850" max="3850" width="13.28515625" style="288" bestFit="1" customWidth="1"/>
    <col min="3851" max="4096" width="11.42578125" style="288"/>
    <col min="4097" max="4097" width="7.140625" style="288" customWidth="1"/>
    <col min="4098" max="4098" width="21" style="288" customWidth="1"/>
    <col min="4099" max="4099" width="15.7109375" style="288" customWidth="1"/>
    <col min="4100" max="4100" width="34" style="288" customWidth="1"/>
    <col min="4101" max="4101" width="16" style="288" customWidth="1"/>
    <col min="4102" max="4103" width="15.42578125" style="288" customWidth="1"/>
    <col min="4104" max="4104" width="16.28515625" style="288" customWidth="1"/>
    <col min="4105" max="4105" width="13.7109375" style="288" customWidth="1"/>
    <col min="4106" max="4106" width="13.28515625" style="288" bestFit="1" customWidth="1"/>
    <col min="4107" max="4352" width="11.42578125" style="288"/>
    <col min="4353" max="4353" width="7.140625" style="288" customWidth="1"/>
    <col min="4354" max="4354" width="21" style="288" customWidth="1"/>
    <col min="4355" max="4355" width="15.7109375" style="288" customWidth="1"/>
    <col min="4356" max="4356" width="34" style="288" customWidth="1"/>
    <col min="4357" max="4357" width="16" style="288" customWidth="1"/>
    <col min="4358" max="4359" width="15.42578125" style="288" customWidth="1"/>
    <col min="4360" max="4360" width="16.28515625" style="288" customWidth="1"/>
    <col min="4361" max="4361" width="13.7109375" style="288" customWidth="1"/>
    <col min="4362" max="4362" width="13.28515625" style="288" bestFit="1" customWidth="1"/>
    <col min="4363" max="4608" width="11.42578125" style="288"/>
    <col min="4609" max="4609" width="7.140625" style="288" customWidth="1"/>
    <col min="4610" max="4610" width="21" style="288" customWidth="1"/>
    <col min="4611" max="4611" width="15.7109375" style="288" customWidth="1"/>
    <col min="4612" max="4612" width="34" style="288" customWidth="1"/>
    <col min="4613" max="4613" width="16" style="288" customWidth="1"/>
    <col min="4614" max="4615" width="15.42578125" style="288" customWidth="1"/>
    <col min="4616" max="4616" width="16.28515625" style="288" customWidth="1"/>
    <col min="4617" max="4617" width="13.7109375" style="288" customWidth="1"/>
    <col min="4618" max="4618" width="13.28515625" style="288" bestFit="1" customWidth="1"/>
    <col min="4619" max="4864" width="11.42578125" style="288"/>
    <col min="4865" max="4865" width="7.140625" style="288" customWidth="1"/>
    <col min="4866" max="4866" width="21" style="288" customWidth="1"/>
    <col min="4867" max="4867" width="15.7109375" style="288" customWidth="1"/>
    <col min="4868" max="4868" width="34" style="288" customWidth="1"/>
    <col min="4869" max="4869" width="16" style="288" customWidth="1"/>
    <col min="4870" max="4871" width="15.42578125" style="288" customWidth="1"/>
    <col min="4872" max="4872" width="16.28515625" style="288" customWidth="1"/>
    <col min="4873" max="4873" width="13.7109375" style="288" customWidth="1"/>
    <col min="4874" max="4874" width="13.28515625" style="288" bestFit="1" customWidth="1"/>
    <col min="4875" max="5120" width="11.42578125" style="288"/>
    <col min="5121" max="5121" width="7.140625" style="288" customWidth="1"/>
    <col min="5122" max="5122" width="21" style="288" customWidth="1"/>
    <col min="5123" max="5123" width="15.7109375" style="288" customWidth="1"/>
    <col min="5124" max="5124" width="34" style="288" customWidth="1"/>
    <col min="5125" max="5125" width="16" style="288" customWidth="1"/>
    <col min="5126" max="5127" width="15.42578125" style="288" customWidth="1"/>
    <col min="5128" max="5128" width="16.28515625" style="288" customWidth="1"/>
    <col min="5129" max="5129" width="13.7109375" style="288" customWidth="1"/>
    <col min="5130" max="5130" width="13.28515625" style="288" bestFit="1" customWidth="1"/>
    <col min="5131" max="5376" width="11.42578125" style="288"/>
    <col min="5377" max="5377" width="7.140625" style="288" customWidth="1"/>
    <col min="5378" max="5378" width="21" style="288" customWidth="1"/>
    <col min="5379" max="5379" width="15.7109375" style="288" customWidth="1"/>
    <col min="5380" max="5380" width="34" style="288" customWidth="1"/>
    <col min="5381" max="5381" width="16" style="288" customWidth="1"/>
    <col min="5382" max="5383" width="15.42578125" style="288" customWidth="1"/>
    <col min="5384" max="5384" width="16.28515625" style="288" customWidth="1"/>
    <col min="5385" max="5385" width="13.7109375" style="288" customWidth="1"/>
    <col min="5386" max="5386" width="13.28515625" style="288" bestFit="1" customWidth="1"/>
    <col min="5387" max="5632" width="11.42578125" style="288"/>
    <col min="5633" max="5633" width="7.140625" style="288" customWidth="1"/>
    <col min="5634" max="5634" width="21" style="288" customWidth="1"/>
    <col min="5635" max="5635" width="15.7109375" style="288" customWidth="1"/>
    <col min="5636" max="5636" width="34" style="288" customWidth="1"/>
    <col min="5637" max="5637" width="16" style="288" customWidth="1"/>
    <col min="5638" max="5639" width="15.42578125" style="288" customWidth="1"/>
    <col min="5640" max="5640" width="16.28515625" style="288" customWidth="1"/>
    <col min="5641" max="5641" width="13.7109375" style="288" customWidth="1"/>
    <col min="5642" max="5642" width="13.28515625" style="288" bestFit="1" customWidth="1"/>
    <col min="5643" max="5888" width="11.42578125" style="288"/>
    <col min="5889" max="5889" width="7.140625" style="288" customWidth="1"/>
    <col min="5890" max="5890" width="21" style="288" customWidth="1"/>
    <col min="5891" max="5891" width="15.7109375" style="288" customWidth="1"/>
    <col min="5892" max="5892" width="34" style="288" customWidth="1"/>
    <col min="5893" max="5893" width="16" style="288" customWidth="1"/>
    <col min="5894" max="5895" width="15.42578125" style="288" customWidth="1"/>
    <col min="5896" max="5896" width="16.28515625" style="288" customWidth="1"/>
    <col min="5897" max="5897" width="13.7109375" style="288" customWidth="1"/>
    <col min="5898" max="5898" width="13.28515625" style="288" bestFit="1" customWidth="1"/>
    <col min="5899" max="6144" width="11.42578125" style="288"/>
    <col min="6145" max="6145" width="7.140625" style="288" customWidth="1"/>
    <col min="6146" max="6146" width="21" style="288" customWidth="1"/>
    <col min="6147" max="6147" width="15.7109375" style="288" customWidth="1"/>
    <col min="6148" max="6148" width="34" style="288" customWidth="1"/>
    <col min="6149" max="6149" width="16" style="288" customWidth="1"/>
    <col min="6150" max="6151" width="15.42578125" style="288" customWidth="1"/>
    <col min="6152" max="6152" width="16.28515625" style="288" customWidth="1"/>
    <col min="6153" max="6153" width="13.7109375" style="288" customWidth="1"/>
    <col min="6154" max="6154" width="13.28515625" style="288" bestFit="1" customWidth="1"/>
    <col min="6155" max="6400" width="11.42578125" style="288"/>
    <col min="6401" max="6401" width="7.140625" style="288" customWidth="1"/>
    <col min="6402" max="6402" width="21" style="288" customWidth="1"/>
    <col min="6403" max="6403" width="15.7109375" style="288" customWidth="1"/>
    <col min="6404" max="6404" width="34" style="288" customWidth="1"/>
    <col min="6405" max="6405" width="16" style="288" customWidth="1"/>
    <col min="6406" max="6407" width="15.42578125" style="288" customWidth="1"/>
    <col min="6408" max="6408" width="16.28515625" style="288" customWidth="1"/>
    <col min="6409" max="6409" width="13.7109375" style="288" customWidth="1"/>
    <col min="6410" max="6410" width="13.28515625" style="288" bestFit="1" customWidth="1"/>
    <col min="6411" max="6656" width="11.42578125" style="288"/>
    <col min="6657" max="6657" width="7.140625" style="288" customWidth="1"/>
    <col min="6658" max="6658" width="21" style="288" customWidth="1"/>
    <col min="6659" max="6659" width="15.7109375" style="288" customWidth="1"/>
    <col min="6660" max="6660" width="34" style="288" customWidth="1"/>
    <col min="6661" max="6661" width="16" style="288" customWidth="1"/>
    <col min="6662" max="6663" width="15.42578125" style="288" customWidth="1"/>
    <col min="6664" max="6664" width="16.28515625" style="288" customWidth="1"/>
    <col min="6665" max="6665" width="13.7109375" style="288" customWidth="1"/>
    <col min="6666" max="6666" width="13.28515625" style="288" bestFit="1" customWidth="1"/>
    <col min="6667" max="6912" width="11.42578125" style="288"/>
    <col min="6913" max="6913" width="7.140625" style="288" customWidth="1"/>
    <col min="6914" max="6914" width="21" style="288" customWidth="1"/>
    <col min="6915" max="6915" width="15.7109375" style="288" customWidth="1"/>
    <col min="6916" max="6916" width="34" style="288" customWidth="1"/>
    <col min="6917" max="6917" width="16" style="288" customWidth="1"/>
    <col min="6918" max="6919" width="15.42578125" style="288" customWidth="1"/>
    <col min="6920" max="6920" width="16.28515625" style="288" customWidth="1"/>
    <col min="6921" max="6921" width="13.7109375" style="288" customWidth="1"/>
    <col min="6922" max="6922" width="13.28515625" style="288" bestFit="1" customWidth="1"/>
    <col min="6923" max="7168" width="11.42578125" style="288"/>
    <col min="7169" max="7169" width="7.140625" style="288" customWidth="1"/>
    <col min="7170" max="7170" width="21" style="288" customWidth="1"/>
    <col min="7171" max="7171" width="15.7109375" style="288" customWidth="1"/>
    <col min="7172" max="7172" width="34" style="288" customWidth="1"/>
    <col min="7173" max="7173" width="16" style="288" customWidth="1"/>
    <col min="7174" max="7175" width="15.42578125" style="288" customWidth="1"/>
    <col min="7176" max="7176" width="16.28515625" style="288" customWidth="1"/>
    <col min="7177" max="7177" width="13.7109375" style="288" customWidth="1"/>
    <col min="7178" max="7178" width="13.28515625" style="288" bestFit="1" customWidth="1"/>
    <col min="7179" max="7424" width="11.42578125" style="288"/>
    <col min="7425" max="7425" width="7.140625" style="288" customWidth="1"/>
    <col min="7426" max="7426" width="21" style="288" customWidth="1"/>
    <col min="7427" max="7427" width="15.7109375" style="288" customWidth="1"/>
    <col min="7428" max="7428" width="34" style="288" customWidth="1"/>
    <col min="7429" max="7429" width="16" style="288" customWidth="1"/>
    <col min="7430" max="7431" width="15.42578125" style="288" customWidth="1"/>
    <col min="7432" max="7432" width="16.28515625" style="288" customWidth="1"/>
    <col min="7433" max="7433" width="13.7109375" style="288" customWidth="1"/>
    <col min="7434" max="7434" width="13.28515625" style="288" bestFit="1" customWidth="1"/>
    <col min="7435" max="7680" width="11.42578125" style="288"/>
    <col min="7681" max="7681" width="7.140625" style="288" customWidth="1"/>
    <col min="7682" max="7682" width="21" style="288" customWidth="1"/>
    <col min="7683" max="7683" width="15.7109375" style="288" customWidth="1"/>
    <col min="7684" max="7684" width="34" style="288" customWidth="1"/>
    <col min="7685" max="7685" width="16" style="288" customWidth="1"/>
    <col min="7686" max="7687" width="15.42578125" style="288" customWidth="1"/>
    <col min="7688" max="7688" width="16.28515625" style="288" customWidth="1"/>
    <col min="7689" max="7689" width="13.7109375" style="288" customWidth="1"/>
    <col min="7690" max="7690" width="13.28515625" style="288" bestFit="1" customWidth="1"/>
    <col min="7691" max="7936" width="11.42578125" style="288"/>
    <col min="7937" max="7937" width="7.140625" style="288" customWidth="1"/>
    <col min="7938" max="7938" width="21" style="288" customWidth="1"/>
    <col min="7939" max="7939" width="15.7109375" style="288" customWidth="1"/>
    <col min="7940" max="7940" width="34" style="288" customWidth="1"/>
    <col min="7941" max="7941" width="16" style="288" customWidth="1"/>
    <col min="7942" max="7943" width="15.42578125" style="288" customWidth="1"/>
    <col min="7944" max="7944" width="16.28515625" style="288" customWidth="1"/>
    <col min="7945" max="7945" width="13.7109375" style="288" customWidth="1"/>
    <col min="7946" max="7946" width="13.28515625" style="288" bestFit="1" customWidth="1"/>
    <col min="7947" max="8192" width="11.42578125" style="288"/>
    <col min="8193" max="8193" width="7.140625" style="288" customWidth="1"/>
    <col min="8194" max="8194" width="21" style="288" customWidth="1"/>
    <col min="8195" max="8195" width="15.7109375" style="288" customWidth="1"/>
    <col min="8196" max="8196" width="34" style="288" customWidth="1"/>
    <col min="8197" max="8197" width="16" style="288" customWidth="1"/>
    <col min="8198" max="8199" width="15.42578125" style="288" customWidth="1"/>
    <col min="8200" max="8200" width="16.28515625" style="288" customWidth="1"/>
    <col min="8201" max="8201" width="13.7109375" style="288" customWidth="1"/>
    <col min="8202" max="8202" width="13.28515625" style="288" bestFit="1" customWidth="1"/>
    <col min="8203" max="8448" width="11.42578125" style="288"/>
    <col min="8449" max="8449" width="7.140625" style="288" customWidth="1"/>
    <col min="8450" max="8450" width="21" style="288" customWidth="1"/>
    <col min="8451" max="8451" width="15.7109375" style="288" customWidth="1"/>
    <col min="8452" max="8452" width="34" style="288" customWidth="1"/>
    <col min="8453" max="8453" width="16" style="288" customWidth="1"/>
    <col min="8454" max="8455" width="15.42578125" style="288" customWidth="1"/>
    <col min="8456" max="8456" width="16.28515625" style="288" customWidth="1"/>
    <col min="8457" max="8457" width="13.7109375" style="288" customWidth="1"/>
    <col min="8458" max="8458" width="13.28515625" style="288" bestFit="1" customWidth="1"/>
    <col min="8459" max="8704" width="11.42578125" style="288"/>
    <col min="8705" max="8705" width="7.140625" style="288" customWidth="1"/>
    <col min="8706" max="8706" width="21" style="288" customWidth="1"/>
    <col min="8707" max="8707" width="15.7109375" style="288" customWidth="1"/>
    <col min="8708" max="8708" width="34" style="288" customWidth="1"/>
    <col min="8709" max="8709" width="16" style="288" customWidth="1"/>
    <col min="8710" max="8711" width="15.42578125" style="288" customWidth="1"/>
    <col min="8712" max="8712" width="16.28515625" style="288" customWidth="1"/>
    <col min="8713" max="8713" width="13.7109375" style="288" customWidth="1"/>
    <col min="8714" max="8714" width="13.28515625" style="288" bestFit="1" customWidth="1"/>
    <col min="8715" max="8960" width="11.42578125" style="288"/>
    <col min="8961" max="8961" width="7.140625" style="288" customWidth="1"/>
    <col min="8962" max="8962" width="21" style="288" customWidth="1"/>
    <col min="8963" max="8963" width="15.7109375" style="288" customWidth="1"/>
    <col min="8964" max="8964" width="34" style="288" customWidth="1"/>
    <col min="8965" max="8965" width="16" style="288" customWidth="1"/>
    <col min="8966" max="8967" width="15.42578125" style="288" customWidth="1"/>
    <col min="8968" max="8968" width="16.28515625" style="288" customWidth="1"/>
    <col min="8969" max="8969" width="13.7109375" style="288" customWidth="1"/>
    <col min="8970" max="8970" width="13.28515625" style="288" bestFit="1" customWidth="1"/>
    <col min="8971" max="9216" width="11.42578125" style="288"/>
    <col min="9217" max="9217" width="7.140625" style="288" customWidth="1"/>
    <col min="9218" max="9218" width="21" style="288" customWidth="1"/>
    <col min="9219" max="9219" width="15.7109375" style="288" customWidth="1"/>
    <col min="9220" max="9220" width="34" style="288" customWidth="1"/>
    <col min="9221" max="9221" width="16" style="288" customWidth="1"/>
    <col min="9222" max="9223" width="15.42578125" style="288" customWidth="1"/>
    <col min="9224" max="9224" width="16.28515625" style="288" customWidth="1"/>
    <col min="9225" max="9225" width="13.7109375" style="288" customWidth="1"/>
    <col min="9226" max="9226" width="13.28515625" style="288" bestFit="1" customWidth="1"/>
    <col min="9227" max="9472" width="11.42578125" style="288"/>
    <col min="9473" max="9473" width="7.140625" style="288" customWidth="1"/>
    <col min="9474" max="9474" width="21" style="288" customWidth="1"/>
    <col min="9475" max="9475" width="15.7109375" style="288" customWidth="1"/>
    <col min="9476" max="9476" width="34" style="288" customWidth="1"/>
    <col min="9477" max="9477" width="16" style="288" customWidth="1"/>
    <col min="9478" max="9479" width="15.42578125" style="288" customWidth="1"/>
    <col min="9480" max="9480" width="16.28515625" style="288" customWidth="1"/>
    <col min="9481" max="9481" width="13.7109375" style="288" customWidth="1"/>
    <col min="9482" max="9482" width="13.28515625" style="288" bestFit="1" customWidth="1"/>
    <col min="9483" max="9728" width="11.42578125" style="288"/>
    <col min="9729" max="9729" width="7.140625" style="288" customWidth="1"/>
    <col min="9730" max="9730" width="21" style="288" customWidth="1"/>
    <col min="9731" max="9731" width="15.7109375" style="288" customWidth="1"/>
    <col min="9732" max="9732" width="34" style="288" customWidth="1"/>
    <col min="9733" max="9733" width="16" style="288" customWidth="1"/>
    <col min="9734" max="9735" width="15.42578125" style="288" customWidth="1"/>
    <col min="9736" max="9736" width="16.28515625" style="288" customWidth="1"/>
    <col min="9737" max="9737" width="13.7109375" style="288" customWidth="1"/>
    <col min="9738" max="9738" width="13.28515625" style="288" bestFit="1" customWidth="1"/>
    <col min="9739" max="9984" width="11.42578125" style="288"/>
    <col min="9985" max="9985" width="7.140625" style="288" customWidth="1"/>
    <col min="9986" max="9986" width="21" style="288" customWidth="1"/>
    <col min="9987" max="9987" width="15.7109375" style="288" customWidth="1"/>
    <col min="9988" max="9988" width="34" style="288" customWidth="1"/>
    <col min="9989" max="9989" width="16" style="288" customWidth="1"/>
    <col min="9990" max="9991" width="15.42578125" style="288" customWidth="1"/>
    <col min="9992" max="9992" width="16.28515625" style="288" customWidth="1"/>
    <col min="9993" max="9993" width="13.7109375" style="288" customWidth="1"/>
    <col min="9994" max="9994" width="13.28515625" style="288" bestFit="1" customWidth="1"/>
    <col min="9995" max="10240" width="11.42578125" style="288"/>
    <col min="10241" max="10241" width="7.140625" style="288" customWidth="1"/>
    <col min="10242" max="10242" width="21" style="288" customWidth="1"/>
    <col min="10243" max="10243" width="15.7109375" style="288" customWidth="1"/>
    <col min="10244" max="10244" width="34" style="288" customWidth="1"/>
    <col min="10245" max="10245" width="16" style="288" customWidth="1"/>
    <col min="10246" max="10247" width="15.42578125" style="288" customWidth="1"/>
    <col min="10248" max="10248" width="16.28515625" style="288" customWidth="1"/>
    <col min="10249" max="10249" width="13.7109375" style="288" customWidth="1"/>
    <col min="10250" max="10250" width="13.28515625" style="288" bestFit="1" customWidth="1"/>
    <col min="10251" max="10496" width="11.42578125" style="288"/>
    <col min="10497" max="10497" width="7.140625" style="288" customWidth="1"/>
    <col min="10498" max="10498" width="21" style="288" customWidth="1"/>
    <col min="10499" max="10499" width="15.7109375" style="288" customWidth="1"/>
    <col min="10500" max="10500" width="34" style="288" customWidth="1"/>
    <col min="10501" max="10501" width="16" style="288" customWidth="1"/>
    <col min="10502" max="10503" width="15.42578125" style="288" customWidth="1"/>
    <col min="10504" max="10504" width="16.28515625" style="288" customWidth="1"/>
    <col min="10505" max="10505" width="13.7109375" style="288" customWidth="1"/>
    <col min="10506" max="10506" width="13.28515625" style="288" bestFit="1" customWidth="1"/>
    <col min="10507" max="10752" width="11.42578125" style="288"/>
    <col min="10753" max="10753" width="7.140625" style="288" customWidth="1"/>
    <col min="10754" max="10754" width="21" style="288" customWidth="1"/>
    <col min="10755" max="10755" width="15.7109375" style="288" customWidth="1"/>
    <col min="10756" max="10756" width="34" style="288" customWidth="1"/>
    <col min="10757" max="10757" width="16" style="288" customWidth="1"/>
    <col min="10758" max="10759" width="15.42578125" style="288" customWidth="1"/>
    <col min="10760" max="10760" width="16.28515625" style="288" customWidth="1"/>
    <col min="10761" max="10761" width="13.7109375" style="288" customWidth="1"/>
    <col min="10762" max="10762" width="13.28515625" style="288" bestFit="1" customWidth="1"/>
    <col min="10763" max="11008" width="11.42578125" style="288"/>
    <col min="11009" max="11009" width="7.140625" style="288" customWidth="1"/>
    <col min="11010" max="11010" width="21" style="288" customWidth="1"/>
    <col min="11011" max="11011" width="15.7109375" style="288" customWidth="1"/>
    <col min="11012" max="11012" width="34" style="288" customWidth="1"/>
    <col min="11013" max="11013" width="16" style="288" customWidth="1"/>
    <col min="11014" max="11015" width="15.42578125" style="288" customWidth="1"/>
    <col min="11016" max="11016" width="16.28515625" style="288" customWidth="1"/>
    <col min="11017" max="11017" width="13.7109375" style="288" customWidth="1"/>
    <col min="11018" max="11018" width="13.28515625" style="288" bestFit="1" customWidth="1"/>
    <col min="11019" max="11264" width="11.42578125" style="288"/>
    <col min="11265" max="11265" width="7.140625" style="288" customWidth="1"/>
    <col min="11266" max="11266" width="21" style="288" customWidth="1"/>
    <col min="11267" max="11267" width="15.7109375" style="288" customWidth="1"/>
    <col min="11268" max="11268" width="34" style="288" customWidth="1"/>
    <col min="11269" max="11269" width="16" style="288" customWidth="1"/>
    <col min="11270" max="11271" width="15.42578125" style="288" customWidth="1"/>
    <col min="11272" max="11272" width="16.28515625" style="288" customWidth="1"/>
    <col min="11273" max="11273" width="13.7109375" style="288" customWidth="1"/>
    <col min="11274" max="11274" width="13.28515625" style="288" bestFit="1" customWidth="1"/>
    <col min="11275" max="11520" width="11.42578125" style="288"/>
    <col min="11521" max="11521" width="7.140625" style="288" customWidth="1"/>
    <col min="11522" max="11522" width="21" style="288" customWidth="1"/>
    <col min="11523" max="11523" width="15.7109375" style="288" customWidth="1"/>
    <col min="11524" max="11524" width="34" style="288" customWidth="1"/>
    <col min="11525" max="11525" width="16" style="288" customWidth="1"/>
    <col min="11526" max="11527" width="15.42578125" style="288" customWidth="1"/>
    <col min="11528" max="11528" width="16.28515625" style="288" customWidth="1"/>
    <col min="11529" max="11529" width="13.7109375" style="288" customWidth="1"/>
    <col min="11530" max="11530" width="13.28515625" style="288" bestFit="1" customWidth="1"/>
    <col min="11531" max="11776" width="11.42578125" style="288"/>
    <col min="11777" max="11777" width="7.140625" style="288" customWidth="1"/>
    <col min="11778" max="11778" width="21" style="288" customWidth="1"/>
    <col min="11779" max="11779" width="15.7109375" style="288" customWidth="1"/>
    <col min="11780" max="11780" width="34" style="288" customWidth="1"/>
    <col min="11781" max="11781" width="16" style="288" customWidth="1"/>
    <col min="11782" max="11783" width="15.42578125" style="288" customWidth="1"/>
    <col min="11784" max="11784" width="16.28515625" style="288" customWidth="1"/>
    <col min="11785" max="11785" width="13.7109375" style="288" customWidth="1"/>
    <col min="11786" max="11786" width="13.28515625" style="288" bestFit="1" customWidth="1"/>
    <col min="11787" max="12032" width="11.42578125" style="288"/>
    <col min="12033" max="12033" width="7.140625" style="288" customWidth="1"/>
    <col min="12034" max="12034" width="21" style="288" customWidth="1"/>
    <col min="12035" max="12035" width="15.7109375" style="288" customWidth="1"/>
    <col min="12036" max="12036" width="34" style="288" customWidth="1"/>
    <col min="12037" max="12037" width="16" style="288" customWidth="1"/>
    <col min="12038" max="12039" width="15.42578125" style="288" customWidth="1"/>
    <col min="12040" max="12040" width="16.28515625" style="288" customWidth="1"/>
    <col min="12041" max="12041" width="13.7109375" style="288" customWidth="1"/>
    <col min="12042" max="12042" width="13.28515625" style="288" bestFit="1" customWidth="1"/>
    <col min="12043" max="12288" width="11.42578125" style="288"/>
    <col min="12289" max="12289" width="7.140625" style="288" customWidth="1"/>
    <col min="12290" max="12290" width="21" style="288" customWidth="1"/>
    <col min="12291" max="12291" width="15.7109375" style="288" customWidth="1"/>
    <col min="12292" max="12292" width="34" style="288" customWidth="1"/>
    <col min="12293" max="12293" width="16" style="288" customWidth="1"/>
    <col min="12294" max="12295" width="15.42578125" style="288" customWidth="1"/>
    <col min="12296" max="12296" width="16.28515625" style="288" customWidth="1"/>
    <col min="12297" max="12297" width="13.7109375" style="288" customWidth="1"/>
    <col min="12298" max="12298" width="13.28515625" style="288" bestFit="1" customWidth="1"/>
    <col min="12299" max="12544" width="11.42578125" style="288"/>
    <col min="12545" max="12545" width="7.140625" style="288" customWidth="1"/>
    <col min="12546" max="12546" width="21" style="288" customWidth="1"/>
    <col min="12547" max="12547" width="15.7109375" style="288" customWidth="1"/>
    <col min="12548" max="12548" width="34" style="288" customWidth="1"/>
    <col min="12549" max="12549" width="16" style="288" customWidth="1"/>
    <col min="12550" max="12551" width="15.42578125" style="288" customWidth="1"/>
    <col min="12552" max="12552" width="16.28515625" style="288" customWidth="1"/>
    <col min="12553" max="12553" width="13.7109375" style="288" customWidth="1"/>
    <col min="12554" max="12554" width="13.28515625" style="288" bestFit="1" customWidth="1"/>
    <col min="12555" max="12800" width="11.42578125" style="288"/>
    <col min="12801" max="12801" width="7.140625" style="288" customWidth="1"/>
    <col min="12802" max="12802" width="21" style="288" customWidth="1"/>
    <col min="12803" max="12803" width="15.7109375" style="288" customWidth="1"/>
    <col min="12804" max="12804" width="34" style="288" customWidth="1"/>
    <col min="12805" max="12805" width="16" style="288" customWidth="1"/>
    <col min="12806" max="12807" width="15.42578125" style="288" customWidth="1"/>
    <col min="12808" max="12808" width="16.28515625" style="288" customWidth="1"/>
    <col min="12809" max="12809" width="13.7109375" style="288" customWidth="1"/>
    <col min="12810" max="12810" width="13.28515625" style="288" bestFit="1" customWidth="1"/>
    <col min="12811" max="13056" width="11.42578125" style="288"/>
    <col min="13057" max="13057" width="7.140625" style="288" customWidth="1"/>
    <col min="13058" max="13058" width="21" style="288" customWidth="1"/>
    <col min="13059" max="13059" width="15.7109375" style="288" customWidth="1"/>
    <col min="13060" max="13060" width="34" style="288" customWidth="1"/>
    <col min="13061" max="13061" width="16" style="288" customWidth="1"/>
    <col min="13062" max="13063" width="15.42578125" style="288" customWidth="1"/>
    <col min="13064" max="13064" width="16.28515625" style="288" customWidth="1"/>
    <col min="13065" max="13065" width="13.7109375" style="288" customWidth="1"/>
    <col min="13066" max="13066" width="13.28515625" style="288" bestFit="1" customWidth="1"/>
    <col min="13067" max="13312" width="11.42578125" style="288"/>
    <col min="13313" max="13313" width="7.140625" style="288" customWidth="1"/>
    <col min="13314" max="13314" width="21" style="288" customWidth="1"/>
    <col min="13315" max="13315" width="15.7109375" style="288" customWidth="1"/>
    <col min="13316" max="13316" width="34" style="288" customWidth="1"/>
    <col min="13317" max="13317" width="16" style="288" customWidth="1"/>
    <col min="13318" max="13319" width="15.42578125" style="288" customWidth="1"/>
    <col min="13320" max="13320" width="16.28515625" style="288" customWidth="1"/>
    <col min="13321" max="13321" width="13.7109375" style="288" customWidth="1"/>
    <col min="13322" max="13322" width="13.28515625" style="288" bestFit="1" customWidth="1"/>
    <col min="13323" max="13568" width="11.42578125" style="288"/>
    <col min="13569" max="13569" width="7.140625" style="288" customWidth="1"/>
    <col min="13570" max="13570" width="21" style="288" customWidth="1"/>
    <col min="13571" max="13571" width="15.7109375" style="288" customWidth="1"/>
    <col min="13572" max="13572" width="34" style="288" customWidth="1"/>
    <col min="13573" max="13573" width="16" style="288" customWidth="1"/>
    <col min="13574" max="13575" width="15.42578125" style="288" customWidth="1"/>
    <col min="13576" max="13576" width="16.28515625" style="288" customWidth="1"/>
    <col min="13577" max="13577" width="13.7109375" style="288" customWidth="1"/>
    <col min="13578" max="13578" width="13.28515625" style="288" bestFit="1" customWidth="1"/>
    <col min="13579" max="13824" width="11.42578125" style="288"/>
    <col min="13825" max="13825" width="7.140625" style="288" customWidth="1"/>
    <col min="13826" max="13826" width="21" style="288" customWidth="1"/>
    <col min="13827" max="13827" width="15.7109375" style="288" customWidth="1"/>
    <col min="13828" max="13828" width="34" style="288" customWidth="1"/>
    <col min="13829" max="13829" width="16" style="288" customWidth="1"/>
    <col min="13830" max="13831" width="15.42578125" style="288" customWidth="1"/>
    <col min="13832" max="13832" width="16.28515625" style="288" customWidth="1"/>
    <col min="13833" max="13833" width="13.7109375" style="288" customWidth="1"/>
    <col min="13834" max="13834" width="13.28515625" style="288" bestFit="1" customWidth="1"/>
    <col min="13835" max="14080" width="11.42578125" style="288"/>
    <col min="14081" max="14081" width="7.140625" style="288" customWidth="1"/>
    <col min="14082" max="14082" width="21" style="288" customWidth="1"/>
    <col min="14083" max="14083" width="15.7109375" style="288" customWidth="1"/>
    <col min="14084" max="14084" width="34" style="288" customWidth="1"/>
    <col min="14085" max="14085" width="16" style="288" customWidth="1"/>
    <col min="14086" max="14087" width="15.42578125" style="288" customWidth="1"/>
    <col min="14088" max="14088" width="16.28515625" style="288" customWidth="1"/>
    <col min="14089" max="14089" width="13.7109375" style="288" customWidth="1"/>
    <col min="14090" max="14090" width="13.28515625" style="288" bestFit="1" customWidth="1"/>
    <col min="14091" max="14336" width="11.42578125" style="288"/>
    <col min="14337" max="14337" width="7.140625" style="288" customWidth="1"/>
    <col min="14338" max="14338" width="21" style="288" customWidth="1"/>
    <col min="14339" max="14339" width="15.7109375" style="288" customWidth="1"/>
    <col min="14340" max="14340" width="34" style="288" customWidth="1"/>
    <col min="14341" max="14341" width="16" style="288" customWidth="1"/>
    <col min="14342" max="14343" width="15.42578125" style="288" customWidth="1"/>
    <col min="14344" max="14344" width="16.28515625" style="288" customWidth="1"/>
    <col min="14345" max="14345" width="13.7109375" style="288" customWidth="1"/>
    <col min="14346" max="14346" width="13.28515625" style="288" bestFit="1" customWidth="1"/>
    <col min="14347" max="14592" width="11.42578125" style="288"/>
    <col min="14593" max="14593" width="7.140625" style="288" customWidth="1"/>
    <col min="14594" max="14594" width="21" style="288" customWidth="1"/>
    <col min="14595" max="14595" width="15.7109375" style="288" customWidth="1"/>
    <col min="14596" max="14596" width="34" style="288" customWidth="1"/>
    <col min="14597" max="14597" width="16" style="288" customWidth="1"/>
    <col min="14598" max="14599" width="15.42578125" style="288" customWidth="1"/>
    <col min="14600" max="14600" width="16.28515625" style="288" customWidth="1"/>
    <col min="14601" max="14601" width="13.7109375" style="288" customWidth="1"/>
    <col min="14602" max="14602" width="13.28515625" style="288" bestFit="1" customWidth="1"/>
    <col min="14603" max="14848" width="11.42578125" style="288"/>
    <col min="14849" max="14849" width="7.140625" style="288" customWidth="1"/>
    <col min="14850" max="14850" width="21" style="288" customWidth="1"/>
    <col min="14851" max="14851" width="15.7109375" style="288" customWidth="1"/>
    <col min="14852" max="14852" width="34" style="288" customWidth="1"/>
    <col min="14853" max="14853" width="16" style="288" customWidth="1"/>
    <col min="14854" max="14855" width="15.42578125" style="288" customWidth="1"/>
    <col min="14856" max="14856" width="16.28515625" style="288" customWidth="1"/>
    <col min="14857" max="14857" width="13.7109375" style="288" customWidth="1"/>
    <col min="14858" max="14858" width="13.28515625" style="288" bestFit="1" customWidth="1"/>
    <col min="14859" max="15104" width="11.42578125" style="288"/>
    <col min="15105" max="15105" width="7.140625" style="288" customWidth="1"/>
    <col min="15106" max="15106" width="21" style="288" customWidth="1"/>
    <col min="15107" max="15107" width="15.7109375" style="288" customWidth="1"/>
    <col min="15108" max="15108" width="34" style="288" customWidth="1"/>
    <col min="15109" max="15109" width="16" style="288" customWidth="1"/>
    <col min="15110" max="15111" width="15.42578125" style="288" customWidth="1"/>
    <col min="15112" max="15112" width="16.28515625" style="288" customWidth="1"/>
    <col min="15113" max="15113" width="13.7109375" style="288" customWidth="1"/>
    <col min="15114" max="15114" width="13.28515625" style="288" bestFit="1" customWidth="1"/>
    <col min="15115" max="15360" width="11.42578125" style="288"/>
    <col min="15361" max="15361" width="7.140625" style="288" customWidth="1"/>
    <col min="15362" max="15362" width="21" style="288" customWidth="1"/>
    <col min="15363" max="15363" width="15.7109375" style="288" customWidth="1"/>
    <col min="15364" max="15364" width="34" style="288" customWidth="1"/>
    <col min="15365" max="15365" width="16" style="288" customWidth="1"/>
    <col min="15366" max="15367" width="15.42578125" style="288" customWidth="1"/>
    <col min="15368" max="15368" width="16.28515625" style="288" customWidth="1"/>
    <col min="15369" max="15369" width="13.7109375" style="288" customWidth="1"/>
    <col min="15370" max="15370" width="13.28515625" style="288" bestFit="1" customWidth="1"/>
    <col min="15371" max="15616" width="11.42578125" style="288"/>
    <col min="15617" max="15617" width="7.140625" style="288" customWidth="1"/>
    <col min="15618" max="15618" width="21" style="288" customWidth="1"/>
    <col min="15619" max="15619" width="15.7109375" style="288" customWidth="1"/>
    <col min="15620" max="15620" width="34" style="288" customWidth="1"/>
    <col min="15621" max="15621" width="16" style="288" customWidth="1"/>
    <col min="15622" max="15623" width="15.42578125" style="288" customWidth="1"/>
    <col min="15624" max="15624" width="16.28515625" style="288" customWidth="1"/>
    <col min="15625" max="15625" width="13.7109375" style="288" customWidth="1"/>
    <col min="15626" max="15626" width="13.28515625" style="288" bestFit="1" customWidth="1"/>
    <col min="15627" max="15872" width="11.42578125" style="288"/>
    <col min="15873" max="15873" width="7.140625" style="288" customWidth="1"/>
    <col min="15874" max="15874" width="21" style="288" customWidth="1"/>
    <col min="15875" max="15875" width="15.7109375" style="288" customWidth="1"/>
    <col min="15876" max="15876" width="34" style="288" customWidth="1"/>
    <col min="15877" max="15877" width="16" style="288" customWidth="1"/>
    <col min="15878" max="15879" width="15.42578125" style="288" customWidth="1"/>
    <col min="15880" max="15880" width="16.28515625" style="288" customWidth="1"/>
    <col min="15881" max="15881" width="13.7109375" style="288" customWidth="1"/>
    <col min="15882" max="15882" width="13.28515625" style="288" bestFit="1" customWidth="1"/>
    <col min="15883" max="16128" width="11.42578125" style="288"/>
    <col min="16129" max="16129" width="7.140625" style="288" customWidth="1"/>
    <col min="16130" max="16130" width="21" style="288" customWidth="1"/>
    <col min="16131" max="16131" width="15.7109375" style="288" customWidth="1"/>
    <col min="16132" max="16132" width="34" style="288" customWidth="1"/>
    <col min="16133" max="16133" width="16" style="288" customWidth="1"/>
    <col min="16134" max="16135" width="15.42578125" style="288" customWidth="1"/>
    <col min="16136" max="16136" width="16.28515625" style="288" customWidth="1"/>
    <col min="16137" max="16137" width="13.7109375" style="288" customWidth="1"/>
    <col min="16138" max="16138" width="13.28515625" style="288" bestFit="1" customWidth="1"/>
    <col min="16139" max="16384" width="11.42578125" style="288"/>
  </cols>
  <sheetData>
    <row r="1" spans="1:8" ht="14.25" customHeight="1" x14ac:dyDescent="0.25">
      <c r="A1" s="883" t="s">
        <v>370</v>
      </c>
      <c r="B1" s="883"/>
      <c r="C1" s="883"/>
      <c r="D1" s="883"/>
      <c r="E1" s="883"/>
      <c r="F1" s="883"/>
      <c r="G1" s="883"/>
      <c r="H1" s="883"/>
    </row>
    <row r="2" spans="1:8" ht="14.25" customHeight="1" x14ac:dyDescent="0.25">
      <c r="A2" s="289"/>
      <c r="B2" s="884" t="s">
        <v>371</v>
      </c>
      <c r="C2" s="884"/>
      <c r="D2" s="884"/>
      <c r="E2" s="884"/>
      <c r="F2" s="884"/>
      <c r="G2" s="884"/>
      <c r="H2" s="884"/>
    </row>
    <row r="3" spans="1:8" ht="14.25" customHeight="1" x14ac:dyDescent="0.25">
      <c r="A3" s="883" t="s">
        <v>58</v>
      </c>
      <c r="B3" s="883"/>
      <c r="C3" s="883"/>
      <c r="D3" s="883"/>
      <c r="E3" s="883"/>
      <c r="F3" s="883"/>
      <c r="G3" s="883"/>
      <c r="H3" s="883"/>
    </row>
    <row r="4" spans="1:8" ht="24.75" customHeight="1" x14ac:dyDescent="0.25">
      <c r="A4" s="885" t="s">
        <v>372</v>
      </c>
      <c r="B4" s="883"/>
      <c r="C4" s="883"/>
      <c r="D4" s="883"/>
      <c r="E4" s="883"/>
      <c r="F4" s="883"/>
      <c r="G4" s="883"/>
      <c r="H4" s="883"/>
    </row>
    <row r="5" spans="1:8" ht="36.75" customHeight="1" x14ac:dyDescent="0.25">
      <c r="A5" s="535"/>
      <c r="B5" s="534"/>
      <c r="C5" s="534"/>
      <c r="D5" s="534"/>
      <c r="E5" s="534"/>
      <c r="F5" s="534"/>
      <c r="G5" s="534"/>
      <c r="H5" s="534"/>
    </row>
    <row r="6" spans="1:8" x14ac:dyDescent="0.25">
      <c r="A6" s="290"/>
      <c r="B6" s="886" t="s">
        <v>373</v>
      </c>
      <c r="C6" s="886"/>
      <c r="D6" s="886"/>
      <c r="E6" s="886"/>
      <c r="F6" s="886"/>
      <c r="G6" s="291"/>
      <c r="H6" s="291"/>
    </row>
    <row r="7" spans="1:8" ht="10.5" customHeight="1" x14ac:dyDescent="0.25">
      <c r="A7" s="290"/>
      <c r="B7" s="292"/>
      <c r="C7" s="293"/>
      <c r="D7" s="293"/>
      <c r="E7" s="293"/>
      <c r="F7" s="291"/>
      <c r="G7" s="291"/>
      <c r="H7" s="291"/>
    </row>
    <row r="8" spans="1:8" x14ac:dyDescent="0.25">
      <c r="A8" s="290"/>
      <c r="B8" s="886" t="s">
        <v>374</v>
      </c>
      <c r="C8" s="886"/>
      <c r="D8" s="886"/>
      <c r="E8" s="886"/>
      <c r="F8" s="886"/>
      <c r="G8" s="291"/>
      <c r="H8" s="291"/>
    </row>
    <row r="9" spans="1:8" x14ac:dyDescent="0.25">
      <c r="A9" s="290"/>
      <c r="B9" s="294"/>
      <c r="C9" s="293"/>
      <c r="D9" s="293"/>
      <c r="E9" s="293"/>
      <c r="F9" s="291"/>
      <c r="G9" s="291"/>
      <c r="H9" s="291"/>
    </row>
    <row r="10" spans="1:8" x14ac:dyDescent="0.25">
      <c r="A10" s="290"/>
      <c r="B10" s="886" t="s">
        <v>375</v>
      </c>
      <c r="C10" s="886"/>
      <c r="D10" s="886"/>
      <c r="E10" s="886"/>
      <c r="F10" s="886"/>
      <c r="G10" s="291"/>
      <c r="H10" s="291"/>
    </row>
    <row r="11" spans="1:8" x14ac:dyDescent="0.25">
      <c r="A11" s="290"/>
      <c r="B11" s="292"/>
      <c r="C11" s="293"/>
      <c r="D11" s="293"/>
      <c r="E11" s="293"/>
      <c r="F11" s="291"/>
      <c r="G11" s="291"/>
      <c r="H11" s="291"/>
    </row>
    <row r="12" spans="1:8" x14ac:dyDescent="0.25">
      <c r="A12" s="290"/>
      <c r="B12" s="292" t="s">
        <v>376</v>
      </c>
      <c r="C12" s="293"/>
      <c r="D12" s="293"/>
      <c r="E12" s="293"/>
      <c r="F12" s="291"/>
      <c r="G12" s="291"/>
      <c r="H12" s="291"/>
    </row>
    <row r="13" spans="1:8" x14ac:dyDescent="0.25">
      <c r="A13" s="290"/>
      <c r="B13" s="295"/>
      <c r="C13" s="293"/>
      <c r="D13" s="293"/>
      <c r="E13" s="293"/>
      <c r="F13" s="291"/>
      <c r="G13" s="291"/>
      <c r="H13" s="291"/>
    </row>
    <row r="14" spans="1:8" x14ac:dyDescent="0.25">
      <c r="A14" s="290"/>
      <c r="B14" s="296" t="s">
        <v>353</v>
      </c>
      <c r="C14" s="293"/>
      <c r="D14" s="293"/>
      <c r="E14" s="293"/>
      <c r="F14" s="291"/>
      <c r="G14" s="291"/>
      <c r="H14" s="291"/>
    </row>
    <row r="15" spans="1:8" x14ac:dyDescent="0.25">
      <c r="A15" s="290"/>
      <c r="B15" s="295"/>
      <c r="C15" s="293"/>
      <c r="D15" s="293"/>
      <c r="E15" s="293"/>
      <c r="F15" s="291"/>
      <c r="G15" s="291"/>
      <c r="H15" s="291"/>
    </row>
    <row r="16" spans="1:8" x14ac:dyDescent="0.25">
      <c r="A16" s="290" t="s">
        <v>377</v>
      </c>
      <c r="B16" s="297" t="s">
        <v>378</v>
      </c>
      <c r="C16" s="297"/>
      <c r="D16" s="297"/>
      <c r="E16" s="297"/>
      <c r="F16" s="291"/>
      <c r="G16" s="291"/>
      <c r="H16" s="298">
        <v>7381273</v>
      </c>
    </row>
    <row r="17" spans="1:9" x14ac:dyDescent="0.25">
      <c r="A17" s="290"/>
      <c r="B17" s="295"/>
      <c r="C17" s="293"/>
      <c r="D17" s="293"/>
      <c r="E17" s="293"/>
      <c r="F17" s="291"/>
      <c r="G17" s="291"/>
      <c r="H17" s="291"/>
    </row>
    <row r="18" spans="1:9" x14ac:dyDescent="0.25">
      <c r="A18" s="290"/>
      <c r="B18" s="293" t="s">
        <v>379</v>
      </c>
      <c r="C18" s="293"/>
      <c r="D18" s="293"/>
      <c r="E18" s="293"/>
      <c r="F18" s="291"/>
      <c r="G18" s="299">
        <v>202000</v>
      </c>
      <c r="H18" s="291"/>
      <c r="I18" s="300"/>
    </row>
    <row r="19" spans="1:9" ht="12.75" thickBot="1" x14ac:dyDescent="0.3">
      <c r="A19" s="290"/>
      <c r="B19" s="293"/>
      <c r="C19" s="293"/>
      <c r="D19" s="293"/>
      <c r="E19" s="293"/>
      <c r="F19" s="291"/>
      <c r="G19" s="299"/>
      <c r="H19" s="291"/>
      <c r="I19" s="300"/>
    </row>
    <row r="20" spans="1:9" ht="13.5" thickTop="1" thickBot="1" x14ac:dyDescent="0.3">
      <c r="A20" s="290"/>
      <c r="B20" s="294"/>
      <c r="C20" s="293"/>
      <c r="D20" s="301" t="s">
        <v>380</v>
      </c>
      <c r="E20" s="301" t="s">
        <v>330</v>
      </c>
      <c r="F20" s="301"/>
      <c r="G20" s="302" t="s">
        <v>381</v>
      </c>
      <c r="H20" s="291"/>
    </row>
    <row r="21" spans="1:9" s="305" customFormat="1" x14ac:dyDescent="0.25">
      <c r="A21" s="290"/>
      <c r="B21" s="294"/>
      <c r="C21" s="293"/>
      <c r="D21" s="303" t="s">
        <v>382</v>
      </c>
      <c r="E21" s="303" t="s">
        <v>383</v>
      </c>
      <c r="F21" s="304"/>
      <c r="G21" s="299">
        <v>60000</v>
      </c>
      <c r="H21" s="291"/>
    </row>
    <row r="22" spans="1:9" s="305" customFormat="1" x14ac:dyDescent="0.25">
      <c r="A22" s="290"/>
      <c r="B22" s="294"/>
      <c r="C22" s="293"/>
      <c r="D22" s="303" t="s">
        <v>384</v>
      </c>
      <c r="E22" s="303" t="s">
        <v>385</v>
      </c>
      <c r="F22" s="304"/>
      <c r="G22" s="299">
        <v>50000</v>
      </c>
      <c r="H22" s="291"/>
    </row>
    <row r="23" spans="1:9" s="305" customFormat="1" x14ac:dyDescent="0.25">
      <c r="A23" s="290"/>
      <c r="B23" s="294"/>
      <c r="C23" s="293"/>
      <c r="D23" s="303" t="s">
        <v>386</v>
      </c>
      <c r="E23" s="303" t="s">
        <v>387</v>
      </c>
      <c r="F23" s="304"/>
      <c r="G23" s="299">
        <v>6000</v>
      </c>
      <c r="H23" s="291"/>
    </row>
    <row r="24" spans="1:9" s="305" customFormat="1" x14ac:dyDescent="0.25">
      <c r="A24" s="290"/>
      <c r="B24" s="294"/>
      <c r="C24" s="293"/>
      <c r="D24" s="303" t="s">
        <v>388</v>
      </c>
      <c r="E24" s="303" t="s">
        <v>389</v>
      </c>
      <c r="F24" s="304"/>
      <c r="G24" s="299">
        <v>26000</v>
      </c>
      <c r="H24" s="291"/>
    </row>
    <row r="25" spans="1:9" x14ac:dyDescent="0.25">
      <c r="A25" s="290"/>
      <c r="B25" s="294"/>
      <c r="C25" s="293"/>
      <c r="D25" s="303" t="s">
        <v>390</v>
      </c>
      <c r="E25" s="303" t="s">
        <v>389</v>
      </c>
      <c r="F25" s="304"/>
      <c r="G25" s="299">
        <v>20000</v>
      </c>
      <c r="H25" s="291"/>
    </row>
    <row r="26" spans="1:9" x14ac:dyDescent="0.25">
      <c r="A26" s="290"/>
      <c r="B26" s="294"/>
      <c r="C26" s="293"/>
      <c r="D26" s="303" t="s">
        <v>391</v>
      </c>
      <c r="E26" s="303" t="s">
        <v>392</v>
      </c>
      <c r="F26" s="304"/>
      <c r="G26" s="299">
        <v>20000</v>
      </c>
      <c r="H26" s="291"/>
    </row>
    <row r="27" spans="1:9" ht="12.75" thickBot="1" x14ac:dyDescent="0.3">
      <c r="A27" s="290"/>
      <c r="B27" s="294"/>
      <c r="C27" s="293"/>
      <c r="D27" s="303" t="s">
        <v>393</v>
      </c>
      <c r="E27" s="303" t="s">
        <v>394</v>
      </c>
      <c r="F27" s="304"/>
      <c r="G27" s="299">
        <v>20000</v>
      </c>
      <c r="H27" s="291"/>
    </row>
    <row r="28" spans="1:9" ht="12.75" thickBot="1" x14ac:dyDescent="0.3">
      <c r="A28" s="290"/>
      <c r="B28" s="294"/>
      <c r="C28" s="293"/>
      <c r="D28" s="306"/>
      <c r="E28" s="307"/>
      <c r="F28" s="308" t="s">
        <v>395</v>
      </c>
      <c r="G28" s="309">
        <v>202000</v>
      </c>
      <c r="H28" s="291"/>
    </row>
    <row r="29" spans="1:9" ht="32.25" customHeight="1" thickTop="1" x14ac:dyDescent="0.25">
      <c r="A29" s="290"/>
      <c r="B29" s="887" t="s">
        <v>396</v>
      </c>
      <c r="C29" s="887"/>
      <c r="D29" s="887"/>
      <c r="E29" s="887"/>
      <c r="F29" s="887"/>
      <c r="G29" s="887"/>
      <c r="H29" s="887"/>
    </row>
    <row r="30" spans="1:9" x14ac:dyDescent="0.25">
      <c r="B30" s="311"/>
    </row>
    <row r="31" spans="1:9" x14ac:dyDescent="0.25">
      <c r="B31" s="890" t="s">
        <v>397</v>
      </c>
      <c r="C31" s="890"/>
      <c r="D31" s="890"/>
      <c r="E31" s="293"/>
      <c r="F31" s="291"/>
      <c r="G31" s="299">
        <v>4749753.28</v>
      </c>
      <c r="H31" s="291"/>
    </row>
    <row r="32" spans="1:9" x14ac:dyDescent="0.25">
      <c r="B32" s="294"/>
      <c r="C32" s="293"/>
      <c r="D32" s="293"/>
      <c r="E32" s="293"/>
      <c r="F32" s="291"/>
      <c r="G32" s="291"/>
      <c r="H32" s="291"/>
    </row>
    <row r="33" spans="1:9" x14ac:dyDescent="0.25">
      <c r="B33" s="890" t="s">
        <v>398</v>
      </c>
      <c r="C33" s="890"/>
      <c r="D33" s="890"/>
      <c r="E33" s="890"/>
      <c r="F33" s="890"/>
      <c r="G33" s="291"/>
      <c r="H33" s="291"/>
    </row>
    <row r="34" spans="1:9" ht="12.75" thickBot="1" x14ac:dyDescent="0.3">
      <c r="B34" s="294"/>
      <c r="C34" s="293"/>
      <c r="D34" s="293"/>
      <c r="E34" s="293"/>
      <c r="F34" s="291"/>
      <c r="G34" s="291"/>
      <c r="H34" s="291"/>
    </row>
    <row r="35" spans="1:9" ht="13.5" thickTop="1" thickBot="1" x14ac:dyDescent="0.3">
      <c r="B35" s="313" t="s">
        <v>399</v>
      </c>
      <c r="C35" s="891" t="s">
        <v>400</v>
      </c>
      <c r="D35" s="891"/>
      <c r="E35" s="891" t="s">
        <v>401</v>
      </c>
      <c r="F35" s="891"/>
      <c r="G35" s="891"/>
      <c r="H35" s="302" t="s">
        <v>381</v>
      </c>
    </row>
    <row r="36" spans="1:9" ht="15" customHeight="1" x14ac:dyDescent="0.25">
      <c r="B36" s="314" t="s">
        <v>402</v>
      </c>
      <c r="C36" s="315" t="s">
        <v>403</v>
      </c>
      <c r="D36" s="315"/>
      <c r="E36" s="303" t="s">
        <v>404</v>
      </c>
      <c r="F36" s="291"/>
      <c r="G36" s="316"/>
      <c r="H36" s="299">
        <v>1808.51</v>
      </c>
    </row>
    <row r="37" spans="1:9" ht="15" customHeight="1" x14ac:dyDescent="0.25">
      <c r="B37" s="314" t="s">
        <v>405</v>
      </c>
      <c r="C37" s="315" t="s">
        <v>406</v>
      </c>
      <c r="D37" s="315"/>
      <c r="E37" s="303" t="s">
        <v>407</v>
      </c>
      <c r="F37" s="291"/>
      <c r="G37" s="316"/>
      <c r="H37" s="299">
        <v>217804</v>
      </c>
    </row>
    <row r="38" spans="1:9" ht="15" customHeight="1" x14ac:dyDescent="0.25">
      <c r="B38" s="314" t="s">
        <v>408</v>
      </c>
      <c r="C38" s="315" t="s">
        <v>403</v>
      </c>
      <c r="D38" s="315"/>
      <c r="E38" s="303" t="s">
        <v>143</v>
      </c>
      <c r="F38" s="291"/>
      <c r="G38" s="316"/>
      <c r="H38" s="299">
        <v>10001.89</v>
      </c>
    </row>
    <row r="39" spans="1:9" s="305" customFormat="1" ht="15" customHeight="1" x14ac:dyDescent="0.25">
      <c r="A39" s="317"/>
      <c r="B39" s="314" t="s">
        <v>409</v>
      </c>
      <c r="C39" s="315" t="s">
        <v>403</v>
      </c>
      <c r="D39" s="315"/>
      <c r="E39" s="303" t="s">
        <v>410</v>
      </c>
      <c r="F39" s="291"/>
      <c r="G39" s="316"/>
      <c r="H39" s="299">
        <v>1575184.72</v>
      </c>
    </row>
    <row r="40" spans="1:9" ht="15" customHeight="1" x14ac:dyDescent="0.25">
      <c r="B40" s="314" t="s">
        <v>411</v>
      </c>
      <c r="C40" s="315" t="s">
        <v>406</v>
      </c>
      <c r="D40" s="315"/>
      <c r="E40" s="303" t="s">
        <v>410</v>
      </c>
      <c r="F40" s="291"/>
      <c r="G40" s="316"/>
      <c r="H40" s="299">
        <v>2889626.81</v>
      </c>
    </row>
    <row r="41" spans="1:9" s="305" customFormat="1" ht="15" customHeight="1" x14ac:dyDescent="0.25">
      <c r="A41" s="317"/>
      <c r="B41" s="314" t="s">
        <v>412</v>
      </c>
      <c r="C41" s="315" t="s">
        <v>413</v>
      </c>
      <c r="D41" s="315"/>
      <c r="E41" s="303" t="s">
        <v>407</v>
      </c>
      <c r="F41" s="291"/>
      <c r="G41" s="316"/>
      <c r="H41" s="299">
        <v>8658.75</v>
      </c>
    </row>
    <row r="42" spans="1:9" s="305" customFormat="1" ht="15" customHeight="1" x14ac:dyDescent="0.25">
      <c r="A42" s="317"/>
      <c r="B42" s="314" t="s">
        <v>414</v>
      </c>
      <c r="C42" s="315" t="s">
        <v>415</v>
      </c>
      <c r="D42" s="315"/>
      <c r="E42" s="303" t="s">
        <v>407</v>
      </c>
      <c r="F42" s="291"/>
      <c r="G42" s="316"/>
      <c r="H42" s="299">
        <v>21666.400000000001</v>
      </c>
    </row>
    <row r="43" spans="1:9" ht="15" customHeight="1" x14ac:dyDescent="0.25">
      <c r="B43" s="318" t="s">
        <v>416</v>
      </c>
      <c r="C43" s="315" t="s">
        <v>403</v>
      </c>
      <c r="D43" s="315"/>
      <c r="E43" s="303" t="s">
        <v>417</v>
      </c>
      <c r="F43" s="291"/>
      <c r="G43" s="293"/>
      <c r="H43" s="299">
        <v>1.1000000000000001</v>
      </c>
      <c r="I43" s="319"/>
    </row>
    <row r="44" spans="1:9" ht="15" customHeight="1" x14ac:dyDescent="0.25">
      <c r="B44" s="318" t="s">
        <v>418</v>
      </c>
      <c r="C44" s="315" t="s">
        <v>403</v>
      </c>
      <c r="D44" s="315"/>
      <c r="E44" s="303" t="s">
        <v>419</v>
      </c>
      <c r="F44" s="291"/>
      <c r="G44" s="293"/>
      <c r="H44" s="299">
        <v>1.1000000000000001</v>
      </c>
      <c r="I44" s="319"/>
    </row>
    <row r="45" spans="1:9" ht="15" customHeight="1" thickBot="1" x14ac:dyDescent="0.3">
      <c r="B45" s="318" t="s">
        <v>420</v>
      </c>
      <c r="C45" s="315" t="s">
        <v>403</v>
      </c>
      <c r="D45" s="315"/>
      <c r="E45" s="303" t="s">
        <v>421</v>
      </c>
      <c r="F45" s="291"/>
      <c r="G45" s="293"/>
      <c r="H45" s="299">
        <v>25000</v>
      </c>
      <c r="I45" s="319"/>
    </row>
    <row r="46" spans="1:9" ht="12.75" thickBot="1" x14ac:dyDescent="0.3">
      <c r="B46" s="320"/>
      <c r="C46" s="320"/>
      <c r="D46" s="320"/>
      <c r="E46" s="320"/>
      <c r="F46" s="321"/>
      <c r="G46" s="322" t="s">
        <v>395</v>
      </c>
      <c r="H46" s="321">
        <v>4749753.2799999993</v>
      </c>
    </row>
    <row r="47" spans="1:9" ht="12.75" thickTop="1" x14ac:dyDescent="0.25">
      <c r="B47" s="311"/>
    </row>
    <row r="48" spans="1:9" x14ac:dyDescent="0.25">
      <c r="F48" s="288"/>
      <c r="G48" s="288"/>
      <c r="H48" s="288"/>
    </row>
    <row r="49" spans="1:8" x14ac:dyDescent="0.2">
      <c r="B49" s="323"/>
      <c r="C49" s="323"/>
      <c r="D49" s="323"/>
      <c r="E49" s="323"/>
      <c r="F49" s="323"/>
      <c r="G49" s="323"/>
      <c r="H49" s="323"/>
    </row>
    <row r="50" spans="1:8" x14ac:dyDescent="0.25">
      <c r="B50" s="890" t="s">
        <v>422</v>
      </c>
      <c r="C50" s="890"/>
      <c r="D50" s="890"/>
      <c r="E50" s="890"/>
      <c r="F50" s="890"/>
      <c r="G50" s="299">
        <f>H53</f>
        <v>1675832</v>
      </c>
      <c r="H50" s="291"/>
    </row>
    <row r="51" spans="1:8" ht="12.75" thickBot="1" x14ac:dyDescent="0.3">
      <c r="B51" s="294"/>
      <c r="C51" s="293"/>
      <c r="D51" s="293"/>
      <c r="E51" s="293"/>
      <c r="F51" s="291"/>
      <c r="G51" s="291"/>
      <c r="H51" s="291"/>
    </row>
    <row r="52" spans="1:8" ht="13.5" thickTop="1" thickBot="1" x14ac:dyDescent="0.3">
      <c r="B52" s="313" t="s">
        <v>399</v>
      </c>
      <c r="C52" s="891" t="s">
        <v>400</v>
      </c>
      <c r="D52" s="891"/>
      <c r="E52" s="891" t="s">
        <v>401</v>
      </c>
      <c r="F52" s="891"/>
      <c r="G52" s="891"/>
      <c r="H52" s="302" t="s">
        <v>381</v>
      </c>
    </row>
    <row r="53" spans="1:8" ht="12.75" thickBot="1" x14ac:dyDescent="0.3">
      <c r="B53" s="314" t="s">
        <v>423</v>
      </c>
      <c r="C53" s="315" t="s">
        <v>424</v>
      </c>
      <c r="D53" s="315"/>
      <c r="E53" s="293" t="s">
        <v>425</v>
      </c>
      <c r="F53" s="291"/>
      <c r="G53" s="293"/>
      <c r="H53" s="299">
        <v>1675832</v>
      </c>
    </row>
    <row r="54" spans="1:8" ht="12.75" thickBot="1" x14ac:dyDescent="0.3">
      <c r="B54" s="320"/>
      <c r="C54" s="320"/>
      <c r="D54" s="320"/>
      <c r="E54" s="320"/>
      <c r="F54" s="321"/>
      <c r="G54" s="322" t="s">
        <v>395</v>
      </c>
      <c r="H54" s="321">
        <f>H53</f>
        <v>1675832</v>
      </c>
    </row>
    <row r="55" spans="1:8" ht="12.75" thickTop="1" x14ac:dyDescent="0.25">
      <c r="B55" s="311"/>
    </row>
    <row r="56" spans="1:8" ht="21" customHeight="1" x14ac:dyDescent="0.25">
      <c r="B56" s="893" t="s">
        <v>426</v>
      </c>
      <c r="C56" s="893"/>
      <c r="D56" s="893"/>
      <c r="E56" s="893"/>
      <c r="F56" s="893"/>
      <c r="G56" s="893"/>
      <c r="H56" s="893"/>
    </row>
    <row r="57" spans="1:8" x14ac:dyDescent="0.2">
      <c r="B57" s="323"/>
      <c r="C57" s="323"/>
      <c r="D57" s="323"/>
      <c r="E57" s="323"/>
      <c r="F57" s="323"/>
      <c r="G57" s="323"/>
      <c r="H57" s="323"/>
    </row>
    <row r="58" spans="1:8" x14ac:dyDescent="0.25">
      <c r="B58" s="890" t="s">
        <v>427</v>
      </c>
      <c r="C58" s="890"/>
      <c r="D58" s="890"/>
      <c r="E58" s="890"/>
      <c r="F58" s="890"/>
      <c r="G58" s="299">
        <v>753687.66</v>
      </c>
      <c r="H58" s="291"/>
    </row>
    <row r="59" spans="1:8" ht="12.75" thickBot="1" x14ac:dyDescent="0.3">
      <c r="B59" s="294"/>
      <c r="C59" s="293"/>
      <c r="D59" s="293"/>
      <c r="E59" s="293"/>
      <c r="F59" s="291"/>
      <c r="G59" s="291"/>
      <c r="H59" s="291"/>
    </row>
    <row r="60" spans="1:8" ht="13.5" thickTop="1" thickBot="1" x14ac:dyDescent="0.3">
      <c r="B60" s="313" t="s">
        <v>399</v>
      </c>
      <c r="C60" s="891" t="s">
        <v>400</v>
      </c>
      <c r="D60" s="891"/>
      <c r="E60" s="891" t="s">
        <v>401</v>
      </c>
      <c r="F60" s="891"/>
      <c r="G60" s="891"/>
      <c r="H60" s="302" t="s">
        <v>381</v>
      </c>
    </row>
    <row r="61" spans="1:8" x14ac:dyDescent="0.25">
      <c r="B61" s="314" t="s">
        <v>428</v>
      </c>
      <c r="C61" s="315" t="s">
        <v>429</v>
      </c>
      <c r="D61" s="315"/>
      <c r="E61" s="293" t="s">
        <v>430</v>
      </c>
      <c r="F61" s="291"/>
      <c r="G61" s="293"/>
      <c r="H61" s="299">
        <v>10002.35</v>
      </c>
    </row>
    <row r="62" spans="1:8" ht="18.75" customHeight="1" x14ac:dyDescent="0.25">
      <c r="A62" s="288"/>
      <c r="B62" s="324" t="s">
        <v>431</v>
      </c>
      <c r="C62" s="315" t="s">
        <v>432</v>
      </c>
      <c r="D62" s="293"/>
      <c r="E62" s="293" t="s">
        <v>430</v>
      </c>
      <c r="F62" s="293"/>
      <c r="G62" s="293"/>
      <c r="H62" s="299">
        <v>668864.14</v>
      </c>
    </row>
    <row r="63" spans="1:8" ht="18.75" customHeight="1" thickBot="1" x14ac:dyDescent="0.3">
      <c r="B63" s="314" t="s">
        <v>433</v>
      </c>
      <c r="C63" s="315" t="s">
        <v>434</v>
      </c>
      <c r="D63" s="315"/>
      <c r="E63" s="293" t="s">
        <v>435</v>
      </c>
      <c r="F63" s="291"/>
      <c r="G63" s="293"/>
      <c r="H63" s="299">
        <v>74821.17</v>
      </c>
    </row>
    <row r="64" spans="1:8" ht="12.75" thickBot="1" x14ac:dyDescent="0.3">
      <c r="B64" s="320"/>
      <c r="C64" s="320"/>
      <c r="D64" s="320"/>
      <c r="E64" s="320"/>
      <c r="F64" s="321"/>
      <c r="G64" s="322" t="s">
        <v>395</v>
      </c>
      <c r="H64" s="321">
        <v>753687.66</v>
      </c>
    </row>
    <row r="65" spans="1:8" ht="12.75" thickTop="1" x14ac:dyDescent="0.25">
      <c r="B65" s="311"/>
    </row>
    <row r="66" spans="1:8" x14ac:dyDescent="0.25">
      <c r="B66" s="311"/>
    </row>
    <row r="67" spans="1:8" ht="36" customHeight="1" x14ac:dyDescent="0.25">
      <c r="B67" s="887" t="s">
        <v>436</v>
      </c>
      <c r="C67" s="887"/>
      <c r="D67" s="887"/>
      <c r="E67" s="887"/>
      <c r="F67" s="887"/>
      <c r="G67" s="887"/>
      <c r="H67" s="887"/>
    </row>
    <row r="68" spans="1:8" ht="38.25" customHeight="1" x14ac:dyDescent="0.2">
      <c r="B68" s="888" t="s">
        <v>437</v>
      </c>
      <c r="C68" s="888"/>
      <c r="D68" s="888"/>
      <c r="E68" s="888"/>
      <c r="F68" s="888"/>
      <c r="G68" s="888"/>
      <c r="H68" s="888"/>
    </row>
    <row r="69" spans="1:8" x14ac:dyDescent="0.2">
      <c r="B69" s="323"/>
      <c r="C69" s="323"/>
      <c r="D69" s="323"/>
      <c r="E69" s="323"/>
      <c r="F69" s="323"/>
      <c r="G69" s="323"/>
      <c r="H69" s="323"/>
    </row>
    <row r="70" spans="1:8" x14ac:dyDescent="0.2">
      <c r="B70" s="323"/>
      <c r="C70" s="323"/>
      <c r="D70" s="323"/>
      <c r="E70" s="323"/>
      <c r="F70" s="323"/>
      <c r="G70" s="323"/>
      <c r="H70" s="323"/>
    </row>
    <row r="71" spans="1:8" ht="93" customHeight="1" x14ac:dyDescent="0.2">
      <c r="B71" s="323"/>
      <c r="C71" s="323"/>
      <c r="D71" s="323"/>
      <c r="E71" s="323"/>
      <c r="F71" s="323"/>
      <c r="G71" s="323"/>
      <c r="H71" s="323"/>
    </row>
    <row r="72" spans="1:8" s="293" customFormat="1" x14ac:dyDescent="0.25">
      <c r="A72" s="290" t="s">
        <v>438</v>
      </c>
      <c r="B72" s="889" t="s">
        <v>439</v>
      </c>
      <c r="C72" s="889"/>
      <c r="D72" s="889"/>
      <c r="E72" s="889"/>
      <c r="F72" s="889"/>
      <c r="G72" s="291"/>
      <c r="H72" s="298">
        <v>587400247</v>
      </c>
    </row>
    <row r="73" spans="1:8" s="293" customFormat="1" x14ac:dyDescent="0.25">
      <c r="A73" s="290"/>
      <c r="B73" s="294"/>
      <c r="F73" s="291"/>
      <c r="G73" s="291"/>
      <c r="H73" s="291"/>
    </row>
    <row r="74" spans="1:8" s="293" customFormat="1" x14ac:dyDescent="0.25">
      <c r="A74" s="290"/>
      <c r="B74" s="890" t="s">
        <v>440</v>
      </c>
      <c r="C74" s="890"/>
      <c r="D74" s="890"/>
      <c r="E74" s="890"/>
      <c r="F74" s="890"/>
      <c r="G74" s="299">
        <f>F86</f>
        <v>561504155.38999999</v>
      </c>
      <c r="H74" s="291"/>
    </row>
    <row r="75" spans="1:8" s="293" customFormat="1" x14ac:dyDescent="0.25">
      <c r="A75" s="290"/>
      <c r="B75" s="294"/>
      <c r="F75" s="291"/>
      <c r="G75" s="291"/>
      <c r="H75" s="291"/>
    </row>
    <row r="76" spans="1:8" s="293" customFormat="1" x14ac:dyDescent="0.25">
      <c r="A76" s="290"/>
      <c r="B76" s="890" t="s">
        <v>441</v>
      </c>
      <c r="C76" s="890"/>
      <c r="D76" s="890"/>
      <c r="E76" s="890"/>
      <c r="F76" s="890"/>
      <c r="G76" s="291"/>
      <c r="H76" s="291"/>
    </row>
    <row r="77" spans="1:8" s="293" customFormat="1" x14ac:dyDescent="0.25">
      <c r="A77" s="290"/>
      <c r="B77" s="294"/>
      <c r="F77" s="291"/>
      <c r="G77" s="291"/>
      <c r="H77" s="291"/>
    </row>
    <row r="78" spans="1:8" s="293" customFormat="1" ht="12.75" thickBot="1" x14ac:dyDescent="0.3">
      <c r="A78" s="290"/>
      <c r="B78" s="294"/>
      <c r="F78" s="291"/>
      <c r="G78" s="325"/>
      <c r="H78" s="291"/>
    </row>
    <row r="79" spans="1:8" s="293" customFormat="1" ht="13.5" thickTop="1" thickBot="1" x14ac:dyDescent="0.3">
      <c r="A79" s="290"/>
      <c r="D79" s="892" t="s">
        <v>399</v>
      </c>
      <c r="E79" s="892"/>
      <c r="F79" s="302" t="s">
        <v>381</v>
      </c>
      <c r="G79" s="326"/>
      <c r="H79" s="291"/>
    </row>
    <row r="80" spans="1:8" s="293" customFormat="1" ht="24" customHeight="1" x14ac:dyDescent="0.25">
      <c r="A80" s="290"/>
      <c r="D80" s="293" t="s">
        <v>442</v>
      </c>
      <c r="F80" s="327">
        <v>506839057</v>
      </c>
      <c r="G80" s="325"/>
      <c r="H80" s="291"/>
    </row>
    <row r="81" spans="1:9" s="293" customFormat="1" ht="24" customHeight="1" x14ac:dyDescent="0.25">
      <c r="A81" s="290"/>
      <c r="D81" s="293" t="s">
        <v>443</v>
      </c>
      <c r="F81" s="327">
        <v>29862606</v>
      </c>
      <c r="G81" s="325"/>
      <c r="H81" s="291"/>
    </row>
    <row r="82" spans="1:9" s="293" customFormat="1" ht="24" customHeight="1" x14ac:dyDescent="0.25">
      <c r="A82" s="290"/>
      <c r="D82" s="293" t="s">
        <v>444</v>
      </c>
      <c r="F82" s="327">
        <v>4738569</v>
      </c>
      <c r="G82" s="325"/>
      <c r="H82" s="291"/>
    </row>
    <row r="83" spans="1:9" s="293" customFormat="1" ht="24" customHeight="1" x14ac:dyDescent="0.25">
      <c r="A83" s="290"/>
      <c r="D83" s="293" t="s">
        <v>445</v>
      </c>
      <c r="F83" s="327">
        <v>344229</v>
      </c>
      <c r="G83" s="325"/>
      <c r="H83" s="291"/>
    </row>
    <row r="84" spans="1:9" s="293" customFormat="1" ht="24" customHeight="1" x14ac:dyDescent="0.25">
      <c r="A84" s="290"/>
      <c r="D84" s="293" t="s">
        <v>33</v>
      </c>
      <c r="F84" s="327">
        <v>12991979</v>
      </c>
      <c r="G84" s="325"/>
      <c r="H84" s="291"/>
    </row>
    <row r="85" spans="1:9" s="293" customFormat="1" ht="24" customHeight="1" thickBot="1" x14ac:dyDescent="0.3">
      <c r="A85" s="290"/>
      <c r="D85" s="293" t="s">
        <v>446</v>
      </c>
      <c r="F85" s="327">
        <v>6727715.3899999997</v>
      </c>
      <c r="G85" s="325"/>
      <c r="H85" s="291"/>
    </row>
    <row r="86" spans="1:9" s="293" customFormat="1" ht="12.75" thickBot="1" x14ac:dyDescent="0.3">
      <c r="A86" s="290"/>
      <c r="D86" s="307"/>
      <c r="E86" s="308" t="s">
        <v>395</v>
      </c>
      <c r="F86" s="309">
        <f>SUM(F80:F85)</f>
        <v>561504155.38999999</v>
      </c>
      <c r="G86" s="326"/>
      <c r="H86" s="291"/>
    </row>
    <row r="87" spans="1:9" s="293" customFormat="1" ht="12.75" thickTop="1" x14ac:dyDescent="0.25">
      <c r="A87" s="290"/>
      <c r="B87" s="294"/>
      <c r="F87" s="291"/>
      <c r="G87" s="325"/>
      <c r="H87" s="291"/>
    </row>
    <row r="88" spans="1:9" s="293" customFormat="1" ht="33" customHeight="1" x14ac:dyDescent="0.25">
      <c r="A88" s="290"/>
      <c r="B88" s="887" t="s">
        <v>447</v>
      </c>
      <c r="C88" s="887"/>
      <c r="D88" s="887"/>
      <c r="E88" s="887"/>
      <c r="F88" s="887"/>
      <c r="G88" s="887"/>
      <c r="H88" s="887"/>
      <c r="I88" s="328"/>
    </row>
    <row r="89" spans="1:9" x14ac:dyDescent="0.25">
      <c r="B89" s="311"/>
      <c r="G89" s="329"/>
    </row>
    <row r="90" spans="1:9" x14ac:dyDescent="0.25">
      <c r="B90" s="311"/>
    </row>
    <row r="91" spans="1:9" s="293" customFormat="1" x14ac:dyDescent="0.25">
      <c r="A91" s="290"/>
      <c r="B91" s="890" t="s">
        <v>448</v>
      </c>
      <c r="C91" s="890"/>
      <c r="D91" s="890"/>
      <c r="E91" s="890"/>
      <c r="F91" s="890"/>
      <c r="G91" s="299">
        <v>709372</v>
      </c>
      <c r="H91" s="291"/>
    </row>
    <row r="92" spans="1:9" s="293" customFormat="1" ht="33" customHeight="1" x14ac:dyDescent="0.25">
      <c r="A92" s="290"/>
      <c r="B92" s="887" t="s">
        <v>449</v>
      </c>
      <c r="C92" s="887"/>
      <c r="D92" s="887"/>
      <c r="E92" s="887"/>
      <c r="F92" s="887"/>
      <c r="G92" s="887"/>
      <c r="H92" s="887"/>
    </row>
    <row r="93" spans="1:9" x14ac:dyDescent="0.25">
      <c r="B93" s="311"/>
    </row>
    <row r="94" spans="1:9" s="293" customFormat="1" ht="23.25" customHeight="1" x14ac:dyDescent="0.25">
      <c r="A94" s="290"/>
      <c r="B94" s="890" t="s">
        <v>450</v>
      </c>
      <c r="C94" s="890"/>
      <c r="D94" s="890"/>
      <c r="E94" s="890"/>
      <c r="F94" s="890"/>
      <c r="G94" s="299">
        <f>F109</f>
        <v>25186719.670000002</v>
      </c>
      <c r="H94" s="291"/>
    </row>
    <row r="95" spans="1:9" s="293" customFormat="1" x14ac:dyDescent="0.25">
      <c r="A95" s="290"/>
      <c r="B95" s="294"/>
      <c r="F95" s="291"/>
      <c r="G95" s="291"/>
      <c r="H95" s="291"/>
    </row>
    <row r="96" spans="1:9" s="293" customFormat="1" x14ac:dyDescent="0.25">
      <c r="A96" s="290"/>
      <c r="B96" s="890" t="s">
        <v>451</v>
      </c>
      <c r="C96" s="890"/>
      <c r="D96" s="890"/>
      <c r="E96" s="890"/>
      <c r="F96" s="890"/>
      <c r="G96" s="291"/>
      <c r="H96" s="291"/>
    </row>
    <row r="97" spans="1:9" s="293" customFormat="1" ht="12.75" thickBot="1" x14ac:dyDescent="0.3">
      <c r="A97" s="290"/>
      <c r="B97" s="294"/>
      <c r="F97" s="291"/>
      <c r="G97" s="291"/>
      <c r="H97" s="291"/>
    </row>
    <row r="98" spans="1:9" s="293" customFormat="1" ht="13.5" thickTop="1" thickBot="1" x14ac:dyDescent="0.3">
      <c r="A98" s="290"/>
      <c r="B98" s="330"/>
      <c r="C98" s="892" t="s">
        <v>399</v>
      </c>
      <c r="D98" s="892"/>
      <c r="E98" s="892"/>
      <c r="F98" s="302" t="s">
        <v>381</v>
      </c>
      <c r="G98" s="291"/>
      <c r="H98" s="291"/>
    </row>
    <row r="99" spans="1:9" s="293" customFormat="1" ht="24.75" customHeight="1" x14ac:dyDescent="0.2">
      <c r="A99" s="67"/>
      <c r="B99" s="103"/>
      <c r="C99" s="303" t="s">
        <v>452</v>
      </c>
      <c r="D99" s="304"/>
      <c r="E99" s="304"/>
      <c r="F99" s="327">
        <v>21789</v>
      </c>
      <c r="G99" s="291"/>
      <c r="H99" s="291"/>
    </row>
    <row r="100" spans="1:9" s="293" customFormat="1" ht="24.75" customHeight="1" x14ac:dyDescent="0.2">
      <c r="A100" s="67"/>
      <c r="B100" s="103"/>
      <c r="C100" s="303" t="s">
        <v>453</v>
      </c>
      <c r="D100" s="304"/>
      <c r="E100" s="304"/>
      <c r="F100" s="327">
        <v>144988.6</v>
      </c>
      <c r="G100" s="291"/>
      <c r="H100" s="291"/>
    </row>
    <row r="101" spans="1:9" s="293" customFormat="1" ht="24.75" customHeight="1" x14ac:dyDescent="0.2">
      <c r="A101" s="67"/>
      <c r="B101" s="103"/>
      <c r="C101" s="303" t="s">
        <v>454</v>
      </c>
      <c r="D101" s="304"/>
      <c r="E101" s="304"/>
      <c r="F101" s="327">
        <v>56807</v>
      </c>
      <c r="G101" s="291"/>
      <c r="H101" s="291"/>
    </row>
    <row r="102" spans="1:9" s="293" customFormat="1" ht="24.75" customHeight="1" x14ac:dyDescent="0.2">
      <c r="A102" s="67"/>
      <c r="B102" s="103"/>
      <c r="C102" s="303" t="s">
        <v>455</v>
      </c>
      <c r="D102" s="304"/>
      <c r="E102" s="304"/>
      <c r="F102" s="327">
        <v>254066.09</v>
      </c>
      <c r="G102" s="291"/>
      <c r="H102" s="291"/>
    </row>
    <row r="103" spans="1:9" s="293" customFormat="1" ht="24.75" customHeight="1" x14ac:dyDescent="0.2">
      <c r="A103" s="67"/>
      <c r="B103" s="103"/>
      <c r="C103" s="303" t="s">
        <v>456</v>
      </c>
      <c r="D103" s="304"/>
      <c r="E103" s="304"/>
      <c r="F103" s="327">
        <v>71261.98</v>
      </c>
      <c r="G103" s="291"/>
      <c r="H103" s="291"/>
    </row>
    <row r="104" spans="1:9" s="293" customFormat="1" ht="24.75" customHeight="1" x14ac:dyDescent="0.2">
      <c r="A104" s="67"/>
      <c r="B104" s="103"/>
      <c r="C104" s="303" t="s">
        <v>457</v>
      </c>
      <c r="D104" s="304"/>
      <c r="E104" s="304"/>
      <c r="F104" s="327">
        <v>28296</v>
      </c>
      <c r="G104" s="291"/>
      <c r="H104" s="291"/>
    </row>
    <row r="105" spans="1:9" s="293" customFormat="1" ht="24.75" customHeight="1" x14ac:dyDescent="0.2">
      <c r="A105" s="67"/>
      <c r="B105" s="103"/>
      <c r="C105" s="303" t="s">
        <v>458</v>
      </c>
      <c r="D105" s="304"/>
      <c r="E105" s="304"/>
      <c r="F105" s="327">
        <v>85545</v>
      </c>
      <c r="G105" s="291"/>
      <c r="H105" s="291"/>
    </row>
    <row r="106" spans="1:9" s="293" customFormat="1" ht="24.75" customHeight="1" x14ac:dyDescent="0.2">
      <c r="A106" s="67"/>
      <c r="B106" s="103"/>
      <c r="C106" s="303" t="s">
        <v>459</v>
      </c>
      <c r="D106" s="304"/>
      <c r="E106" s="304"/>
      <c r="F106" s="327">
        <v>9188</v>
      </c>
      <c r="G106" s="291"/>
      <c r="H106" s="291"/>
    </row>
    <row r="107" spans="1:9" s="293" customFormat="1" ht="24.75" customHeight="1" x14ac:dyDescent="0.25">
      <c r="A107" s="290"/>
      <c r="B107" s="330"/>
      <c r="C107" s="293" t="s">
        <v>460</v>
      </c>
      <c r="F107" s="327">
        <v>7682993</v>
      </c>
      <c r="G107" s="325"/>
      <c r="H107" s="291"/>
    </row>
    <row r="108" spans="1:9" s="293" customFormat="1" ht="24.75" customHeight="1" thickBot="1" x14ac:dyDescent="0.3">
      <c r="A108" s="290"/>
      <c r="B108" s="330"/>
      <c r="C108" s="293" t="s">
        <v>461</v>
      </c>
      <c r="F108" s="327">
        <v>16831785</v>
      </c>
      <c r="G108" s="325"/>
      <c r="H108" s="291"/>
    </row>
    <row r="109" spans="1:9" s="293" customFormat="1" ht="12.75" thickBot="1" x14ac:dyDescent="0.3">
      <c r="A109" s="290"/>
      <c r="B109" s="331"/>
      <c r="C109" s="307"/>
      <c r="D109" s="307"/>
      <c r="E109" s="308" t="s">
        <v>395</v>
      </c>
      <c r="F109" s="309">
        <f>SUM(F99:F108)</f>
        <v>25186719.670000002</v>
      </c>
      <c r="G109" s="325"/>
      <c r="H109" s="291"/>
      <c r="I109" s="291"/>
    </row>
    <row r="110" spans="1:9" s="293" customFormat="1" ht="12.75" thickTop="1" x14ac:dyDescent="0.25">
      <c r="A110" s="290"/>
      <c r="B110" s="294"/>
      <c r="F110" s="291"/>
      <c r="G110" s="291"/>
      <c r="H110" s="291"/>
    </row>
    <row r="111" spans="1:9" s="293" customFormat="1" ht="24.75" customHeight="1" x14ac:dyDescent="0.2">
      <c r="A111" s="290"/>
      <c r="B111" s="888" t="s">
        <v>462</v>
      </c>
      <c r="C111" s="888"/>
      <c r="D111" s="888"/>
      <c r="E111" s="888"/>
      <c r="F111" s="888"/>
      <c r="G111" s="888"/>
      <c r="H111" s="888"/>
    </row>
    <row r="112" spans="1:9" s="293" customFormat="1" ht="52.5" customHeight="1" x14ac:dyDescent="0.2">
      <c r="A112" s="290"/>
      <c r="B112" s="888" t="s">
        <v>463</v>
      </c>
      <c r="C112" s="888"/>
      <c r="D112" s="888"/>
      <c r="E112" s="888"/>
      <c r="F112" s="888"/>
      <c r="G112" s="888"/>
      <c r="H112" s="888"/>
    </row>
    <row r="113" spans="1:9" s="293" customFormat="1" ht="24.75" customHeight="1" x14ac:dyDescent="0.2">
      <c r="A113" s="290"/>
      <c r="B113" s="888" t="s">
        <v>464</v>
      </c>
      <c r="C113" s="888"/>
      <c r="D113" s="888"/>
      <c r="E113" s="888"/>
      <c r="F113" s="888"/>
      <c r="G113" s="888"/>
      <c r="H113" s="888"/>
    </row>
    <row r="114" spans="1:9" s="293" customFormat="1" ht="44.25" customHeight="1" x14ac:dyDescent="0.25">
      <c r="A114" s="290"/>
      <c r="B114" s="887" t="s">
        <v>465</v>
      </c>
      <c r="C114" s="887"/>
      <c r="D114" s="887"/>
      <c r="E114" s="887"/>
      <c r="F114" s="887"/>
      <c r="G114" s="887"/>
      <c r="H114" s="887"/>
    </row>
    <row r="115" spans="1:9" s="293" customFormat="1" ht="44.25" customHeight="1" x14ac:dyDescent="0.25">
      <c r="A115" s="290"/>
      <c r="B115" s="887" t="s">
        <v>466</v>
      </c>
      <c r="C115" s="887"/>
      <c r="D115" s="887"/>
      <c r="E115" s="887"/>
      <c r="F115" s="887"/>
      <c r="G115" s="887"/>
      <c r="H115" s="887"/>
    </row>
    <row r="116" spans="1:9" s="293" customFormat="1" ht="26.25" customHeight="1" x14ac:dyDescent="0.25">
      <c r="A116" s="290"/>
      <c r="B116" s="887" t="s">
        <v>467</v>
      </c>
      <c r="C116" s="887"/>
      <c r="D116" s="887"/>
      <c r="E116" s="887"/>
      <c r="F116" s="887"/>
      <c r="G116" s="887"/>
      <c r="H116" s="887"/>
    </row>
    <row r="117" spans="1:9" s="293" customFormat="1" ht="27.75" customHeight="1" x14ac:dyDescent="0.25">
      <c r="A117" s="290"/>
      <c r="B117" s="887" t="s">
        <v>468</v>
      </c>
      <c r="C117" s="887"/>
      <c r="D117" s="887"/>
      <c r="E117" s="887"/>
      <c r="F117" s="887"/>
      <c r="G117" s="887"/>
      <c r="H117" s="887"/>
    </row>
    <row r="118" spans="1:9" ht="108" customHeight="1" x14ac:dyDescent="0.25">
      <c r="B118" s="887" t="s">
        <v>469</v>
      </c>
      <c r="C118" s="887"/>
      <c r="D118" s="887"/>
      <c r="E118" s="887"/>
      <c r="F118" s="887"/>
      <c r="G118" s="887"/>
      <c r="H118" s="887"/>
    </row>
    <row r="119" spans="1:9" x14ac:dyDescent="0.25">
      <c r="B119" s="332"/>
      <c r="C119" s="332"/>
      <c r="D119" s="332"/>
      <c r="E119" s="332"/>
      <c r="F119" s="332"/>
      <c r="G119" s="332"/>
      <c r="H119" s="332"/>
    </row>
    <row r="120" spans="1:9" s="293" customFormat="1" ht="17.25" customHeight="1" x14ac:dyDescent="0.25">
      <c r="A120" s="290" t="s">
        <v>470</v>
      </c>
      <c r="B120" s="889" t="s">
        <v>471</v>
      </c>
      <c r="C120" s="889"/>
      <c r="D120" s="889"/>
      <c r="E120" s="889"/>
      <c r="F120" s="889"/>
      <c r="G120" s="291"/>
      <c r="H120" s="298">
        <v>2201988.79</v>
      </c>
      <c r="I120" s="333"/>
    </row>
    <row r="121" spans="1:9" s="293" customFormat="1" ht="11.25" customHeight="1" x14ac:dyDescent="0.25">
      <c r="A121" s="290"/>
      <c r="B121" s="294"/>
      <c r="F121" s="291"/>
      <c r="G121" s="291"/>
      <c r="H121" s="291"/>
      <c r="I121" s="333"/>
    </row>
    <row r="122" spans="1:9" s="293" customFormat="1" ht="17.25" customHeight="1" x14ac:dyDescent="0.25">
      <c r="A122" s="290"/>
      <c r="B122" s="293" t="s">
        <v>472</v>
      </c>
      <c r="G122" s="299">
        <f>F130</f>
        <v>2205218.8499999996</v>
      </c>
      <c r="H122" s="291"/>
      <c r="I122" s="333"/>
    </row>
    <row r="123" spans="1:9" s="293" customFormat="1" ht="15" customHeight="1" x14ac:dyDescent="0.2">
      <c r="A123" s="290"/>
      <c r="B123" s="888" t="s">
        <v>473</v>
      </c>
      <c r="C123" s="888"/>
      <c r="D123" s="888"/>
      <c r="E123" s="888"/>
      <c r="F123" s="888"/>
      <c r="G123" s="888"/>
      <c r="H123" s="888"/>
      <c r="I123" s="333"/>
    </row>
    <row r="124" spans="1:9" s="293" customFormat="1" ht="12.75" thickBot="1" x14ac:dyDescent="0.3">
      <c r="A124" s="290"/>
      <c r="B124" s="294"/>
      <c r="F124" s="291"/>
      <c r="G124" s="325"/>
      <c r="H124" s="291"/>
      <c r="I124" s="333"/>
    </row>
    <row r="125" spans="1:9" s="293" customFormat="1" ht="12.75" customHeight="1" thickTop="1" thickBot="1" x14ac:dyDescent="0.3">
      <c r="A125" s="290"/>
      <c r="C125" s="331"/>
      <c r="D125" s="892" t="s">
        <v>399</v>
      </c>
      <c r="E125" s="892"/>
      <c r="F125" s="302" t="s">
        <v>381</v>
      </c>
      <c r="G125" s="326"/>
      <c r="H125" s="291"/>
      <c r="I125" s="333"/>
    </row>
    <row r="126" spans="1:9" s="293" customFormat="1" x14ac:dyDescent="0.25">
      <c r="A126" s="290"/>
      <c r="C126" s="330"/>
      <c r="D126" s="293" t="s">
        <v>474</v>
      </c>
      <c r="E126" s="334"/>
      <c r="F126" s="291">
        <v>597377</v>
      </c>
      <c r="G126" s="325"/>
      <c r="H126" s="291"/>
      <c r="I126" s="333"/>
    </row>
    <row r="127" spans="1:9" s="293" customFormat="1" x14ac:dyDescent="0.25">
      <c r="A127" s="290"/>
      <c r="C127" s="330"/>
      <c r="D127" s="293" t="s">
        <v>475</v>
      </c>
      <c r="E127" s="334"/>
      <c r="F127" s="291">
        <v>226444.6</v>
      </c>
      <c r="G127" s="325"/>
      <c r="H127" s="291"/>
      <c r="I127" s="333"/>
    </row>
    <row r="128" spans="1:9" s="293" customFormat="1" x14ac:dyDescent="0.25">
      <c r="A128" s="290"/>
      <c r="C128" s="330"/>
      <c r="D128" s="293" t="s">
        <v>476</v>
      </c>
      <c r="E128" s="334"/>
      <c r="F128" s="291">
        <v>301285.59999999998</v>
      </c>
      <c r="G128" s="325"/>
      <c r="H128" s="291"/>
      <c r="I128" s="333"/>
    </row>
    <row r="129" spans="1:18" s="293" customFormat="1" ht="12.75" thickBot="1" x14ac:dyDescent="0.3">
      <c r="A129" s="290"/>
      <c r="C129" s="330"/>
      <c r="D129" s="293" t="s">
        <v>477</v>
      </c>
      <c r="E129" s="335"/>
      <c r="F129" s="291">
        <v>1080111.6499999999</v>
      </c>
      <c r="G129" s="325"/>
      <c r="H129" s="291"/>
      <c r="I129" s="333"/>
    </row>
    <row r="130" spans="1:18" s="293" customFormat="1" ht="16.5" customHeight="1" thickBot="1" x14ac:dyDescent="0.3">
      <c r="A130" s="290"/>
      <c r="C130" s="336"/>
      <c r="D130" s="308"/>
      <c r="E130" s="308" t="s">
        <v>395</v>
      </c>
      <c r="F130" s="337">
        <f>SUM(F126:F129)</f>
        <v>2205218.8499999996</v>
      </c>
      <c r="G130" s="338"/>
      <c r="H130" s="291"/>
      <c r="I130" s="333"/>
    </row>
    <row r="131" spans="1:18" s="293" customFormat="1" ht="17.25" customHeight="1" thickTop="1" x14ac:dyDescent="0.25">
      <c r="I131" s="333"/>
      <c r="R131" s="327"/>
    </row>
    <row r="132" spans="1:18" ht="9.75" hidden="1" customHeight="1" x14ac:dyDescent="0.25">
      <c r="B132" s="311"/>
      <c r="G132" s="329"/>
      <c r="I132" s="339"/>
    </row>
    <row r="133" spans="1:18" s="293" customFormat="1" ht="30" customHeight="1" x14ac:dyDescent="0.25">
      <c r="A133" s="290"/>
      <c r="B133" s="890" t="s">
        <v>478</v>
      </c>
      <c r="C133" s="890"/>
      <c r="D133" s="890"/>
      <c r="E133" s="890"/>
      <c r="F133" s="890"/>
      <c r="G133" s="890"/>
      <c r="H133" s="890"/>
      <c r="I133" s="333"/>
    </row>
    <row r="134" spans="1:18" s="293" customFormat="1" ht="12.75" customHeight="1" x14ac:dyDescent="0.25">
      <c r="A134" s="290"/>
      <c r="B134" s="894" t="s">
        <v>355</v>
      </c>
      <c r="C134" s="894"/>
      <c r="D134" s="894"/>
      <c r="E134" s="894"/>
      <c r="F134" s="894"/>
      <c r="G134" s="291"/>
      <c r="H134" s="291"/>
      <c r="I134" s="333"/>
    </row>
    <row r="135" spans="1:18" s="293" customFormat="1" ht="21" customHeight="1" x14ac:dyDescent="0.25">
      <c r="A135" s="290"/>
      <c r="B135" s="295"/>
      <c r="F135" s="291"/>
      <c r="G135" s="291"/>
      <c r="H135" s="291"/>
      <c r="I135" s="333"/>
    </row>
    <row r="136" spans="1:18" s="293" customFormat="1" ht="21" customHeight="1" x14ac:dyDescent="0.25">
      <c r="A136" s="290" t="s">
        <v>479</v>
      </c>
      <c r="B136" s="889" t="s">
        <v>480</v>
      </c>
      <c r="C136" s="889"/>
      <c r="D136" s="889"/>
      <c r="E136" s="889"/>
      <c r="F136" s="889"/>
      <c r="G136" s="291"/>
      <c r="H136" s="340">
        <v>953795573.18000007</v>
      </c>
      <c r="I136" s="333"/>
    </row>
    <row r="137" spans="1:18" s="293" customFormat="1" ht="21" customHeight="1" x14ac:dyDescent="0.25">
      <c r="A137" s="290"/>
      <c r="B137" s="295"/>
      <c r="F137" s="291"/>
      <c r="G137" s="291"/>
      <c r="H137" s="291"/>
      <c r="I137" s="333"/>
    </row>
    <row r="138" spans="1:18" s="293" customFormat="1" x14ac:dyDescent="0.25">
      <c r="A138" s="290"/>
      <c r="B138" s="315" t="s">
        <v>481</v>
      </c>
      <c r="C138" s="315"/>
      <c r="D138" s="315"/>
      <c r="E138" s="315"/>
      <c r="F138" s="291"/>
      <c r="G138" s="299">
        <v>1413700.56</v>
      </c>
      <c r="H138" s="291"/>
      <c r="I138" s="333"/>
    </row>
    <row r="139" spans="1:18" s="293" customFormat="1" ht="9.75" customHeight="1" x14ac:dyDescent="0.25">
      <c r="A139" s="290"/>
      <c r="B139" s="294"/>
      <c r="F139" s="291"/>
      <c r="G139" s="291"/>
      <c r="H139" s="291"/>
      <c r="I139" s="333"/>
    </row>
    <row r="140" spans="1:18" s="293" customFormat="1" ht="13.5" customHeight="1" x14ac:dyDescent="0.25">
      <c r="A140" s="290"/>
      <c r="B140" s="887" t="s">
        <v>482</v>
      </c>
      <c r="C140" s="887"/>
      <c r="D140" s="887"/>
      <c r="E140" s="887"/>
      <c r="F140" s="887"/>
      <c r="G140" s="887"/>
      <c r="H140" s="887"/>
      <c r="I140" s="333"/>
    </row>
    <row r="141" spans="1:18" ht="7.5" customHeight="1" thickBot="1" x14ac:dyDescent="0.3">
      <c r="A141" s="288"/>
      <c r="B141" s="311"/>
      <c r="I141" s="339"/>
    </row>
    <row r="142" spans="1:18" s="293" customFormat="1" ht="11.25" customHeight="1" thickTop="1" thickBot="1" x14ac:dyDescent="0.3">
      <c r="B142" s="341" t="s">
        <v>483</v>
      </c>
      <c r="C142" s="895" t="s">
        <v>484</v>
      </c>
      <c r="D142" s="895"/>
      <c r="E142" s="341" t="s">
        <v>485</v>
      </c>
      <c r="F142" s="896" t="s">
        <v>486</v>
      </c>
      <c r="G142" s="896"/>
      <c r="H142" s="896"/>
    </row>
    <row r="143" spans="1:18" s="293" customFormat="1" x14ac:dyDescent="0.25">
      <c r="B143" s="342" t="s">
        <v>487</v>
      </c>
      <c r="C143" s="897" t="s">
        <v>488</v>
      </c>
      <c r="D143" s="897"/>
      <c r="E143" s="293" t="s">
        <v>489</v>
      </c>
      <c r="F143" s="898" t="s">
        <v>490</v>
      </c>
      <c r="G143" s="898"/>
      <c r="H143" s="898"/>
    </row>
    <row r="144" spans="1:18" s="293" customFormat="1" x14ac:dyDescent="0.25">
      <c r="B144" s="342" t="s">
        <v>487</v>
      </c>
      <c r="C144" s="899" t="s">
        <v>491</v>
      </c>
      <c r="D144" s="899"/>
      <c r="E144" s="293" t="s">
        <v>492</v>
      </c>
      <c r="F144" s="900" t="s">
        <v>493</v>
      </c>
      <c r="G144" s="900"/>
      <c r="H144" s="900"/>
    </row>
    <row r="145" spans="1:8" s="293" customFormat="1" x14ac:dyDescent="0.25">
      <c r="B145" s="342" t="s">
        <v>487</v>
      </c>
      <c r="C145" s="899" t="s">
        <v>494</v>
      </c>
      <c r="D145" s="899"/>
      <c r="E145" s="293" t="s">
        <v>495</v>
      </c>
      <c r="F145" s="900" t="s">
        <v>493</v>
      </c>
      <c r="G145" s="900"/>
      <c r="H145" s="900"/>
    </row>
    <row r="146" spans="1:8" s="293" customFormat="1" x14ac:dyDescent="0.25">
      <c r="B146" s="342" t="s">
        <v>487</v>
      </c>
      <c r="C146" s="899" t="s">
        <v>496</v>
      </c>
      <c r="D146" s="899"/>
      <c r="E146" s="293" t="s">
        <v>497</v>
      </c>
      <c r="F146" s="900" t="s">
        <v>498</v>
      </c>
      <c r="G146" s="900"/>
      <c r="H146" s="900"/>
    </row>
    <row r="147" spans="1:8" s="293" customFormat="1" x14ac:dyDescent="0.25">
      <c r="B147" s="342" t="s">
        <v>487</v>
      </c>
      <c r="C147" s="899" t="s">
        <v>499</v>
      </c>
      <c r="D147" s="899"/>
      <c r="E147" s="293" t="s">
        <v>500</v>
      </c>
      <c r="F147" s="900" t="s">
        <v>501</v>
      </c>
      <c r="G147" s="900"/>
      <c r="H147" s="900"/>
    </row>
    <row r="148" spans="1:8" s="293" customFormat="1" x14ac:dyDescent="0.25">
      <c r="B148" s="342" t="s">
        <v>487</v>
      </c>
      <c r="C148" s="899" t="s">
        <v>502</v>
      </c>
      <c r="D148" s="899"/>
      <c r="E148" s="293" t="s">
        <v>503</v>
      </c>
      <c r="F148" s="900" t="s">
        <v>504</v>
      </c>
      <c r="G148" s="900"/>
      <c r="H148" s="900"/>
    </row>
    <row r="149" spans="1:8" s="293" customFormat="1" x14ac:dyDescent="0.25">
      <c r="B149" s="342" t="s">
        <v>487</v>
      </c>
      <c r="C149" s="899" t="s">
        <v>505</v>
      </c>
      <c r="D149" s="899"/>
      <c r="F149" s="900" t="s">
        <v>506</v>
      </c>
      <c r="G149" s="900"/>
      <c r="H149" s="900"/>
    </row>
    <row r="150" spans="1:8" s="293" customFormat="1" x14ac:dyDescent="0.25">
      <c r="B150" s="342" t="s">
        <v>487</v>
      </c>
      <c r="C150" s="899" t="s">
        <v>507</v>
      </c>
      <c r="D150" s="899"/>
      <c r="E150" s="293" t="s">
        <v>508</v>
      </c>
      <c r="F150" s="900" t="s">
        <v>509</v>
      </c>
      <c r="G150" s="900"/>
      <c r="H150" s="900"/>
    </row>
    <row r="151" spans="1:8" s="293" customFormat="1" x14ac:dyDescent="0.25">
      <c r="B151" s="342" t="s">
        <v>487</v>
      </c>
      <c r="C151" s="899" t="s">
        <v>510</v>
      </c>
      <c r="D151" s="899"/>
      <c r="E151" s="293" t="s">
        <v>511</v>
      </c>
      <c r="F151" s="900" t="s">
        <v>512</v>
      </c>
      <c r="G151" s="900"/>
      <c r="H151" s="900"/>
    </row>
    <row r="152" spans="1:8" s="293" customFormat="1" x14ac:dyDescent="0.25">
      <c r="B152" s="342" t="s">
        <v>487</v>
      </c>
      <c r="C152" s="899" t="s">
        <v>513</v>
      </c>
      <c r="D152" s="899"/>
      <c r="E152" s="293" t="s">
        <v>514</v>
      </c>
      <c r="F152" s="900" t="s">
        <v>515</v>
      </c>
      <c r="G152" s="900"/>
      <c r="H152" s="900"/>
    </row>
    <row r="153" spans="1:8" s="293" customFormat="1" x14ac:dyDescent="0.25">
      <c r="B153" s="342" t="s">
        <v>487</v>
      </c>
      <c r="C153" s="899" t="s">
        <v>516</v>
      </c>
      <c r="D153" s="899"/>
      <c r="E153" s="293" t="s">
        <v>517</v>
      </c>
      <c r="F153" s="900" t="s">
        <v>518</v>
      </c>
      <c r="G153" s="900"/>
      <c r="H153" s="900"/>
    </row>
    <row r="154" spans="1:8" s="293" customFormat="1" x14ac:dyDescent="0.25">
      <c r="B154" s="342" t="s">
        <v>487</v>
      </c>
      <c r="C154" s="899" t="s">
        <v>519</v>
      </c>
      <c r="D154" s="899"/>
      <c r="E154" s="293" t="s">
        <v>520</v>
      </c>
      <c r="F154" s="900" t="s">
        <v>518</v>
      </c>
      <c r="G154" s="900"/>
      <c r="H154" s="900"/>
    </row>
    <row r="155" spans="1:8" s="293" customFormat="1" x14ac:dyDescent="0.25">
      <c r="B155" s="342" t="s">
        <v>487</v>
      </c>
      <c r="C155" s="899" t="s">
        <v>521</v>
      </c>
      <c r="D155" s="899"/>
      <c r="E155" s="293" t="s">
        <v>522</v>
      </c>
      <c r="F155" s="900" t="s">
        <v>523</v>
      </c>
      <c r="G155" s="900"/>
      <c r="H155" s="900"/>
    </row>
    <row r="156" spans="1:8" s="293" customFormat="1" x14ac:dyDescent="0.25">
      <c r="B156" s="342" t="s">
        <v>487</v>
      </c>
      <c r="C156" s="899" t="s">
        <v>524</v>
      </c>
      <c r="D156" s="899"/>
      <c r="E156" s="293" t="s">
        <v>525</v>
      </c>
      <c r="F156" s="900" t="s">
        <v>526</v>
      </c>
      <c r="G156" s="900"/>
      <c r="H156" s="900"/>
    </row>
    <row r="157" spans="1:8" s="293" customFormat="1" x14ac:dyDescent="0.25">
      <c r="A157" s="290"/>
      <c r="B157" s="342" t="s">
        <v>487</v>
      </c>
      <c r="C157" s="899" t="s">
        <v>524</v>
      </c>
      <c r="D157" s="899"/>
      <c r="E157" s="293" t="s">
        <v>525</v>
      </c>
      <c r="F157" s="900" t="s">
        <v>526</v>
      </c>
      <c r="G157" s="900"/>
      <c r="H157" s="900"/>
    </row>
    <row r="158" spans="1:8" s="293" customFormat="1" x14ac:dyDescent="0.25">
      <c r="A158" s="290"/>
      <c r="B158" s="342" t="s">
        <v>487</v>
      </c>
      <c r="C158" s="899" t="s">
        <v>524</v>
      </c>
      <c r="D158" s="899"/>
      <c r="E158" s="293" t="s">
        <v>525</v>
      </c>
      <c r="F158" s="900" t="s">
        <v>526</v>
      </c>
      <c r="G158" s="900"/>
      <c r="H158" s="900"/>
    </row>
    <row r="159" spans="1:8" s="293" customFormat="1" x14ac:dyDescent="0.25">
      <c r="A159" s="290"/>
      <c r="B159" s="342" t="s">
        <v>487</v>
      </c>
      <c r="C159" s="899" t="s">
        <v>524</v>
      </c>
      <c r="D159" s="899"/>
      <c r="E159" s="293" t="s">
        <v>527</v>
      </c>
      <c r="F159" s="900" t="s">
        <v>526</v>
      </c>
      <c r="G159" s="900"/>
      <c r="H159" s="900"/>
    </row>
    <row r="160" spans="1:8" s="293" customFormat="1" x14ac:dyDescent="0.25">
      <c r="A160" s="290"/>
      <c r="B160" s="342" t="s">
        <v>487</v>
      </c>
      <c r="C160" s="899" t="s">
        <v>521</v>
      </c>
      <c r="D160" s="899"/>
      <c r="E160" s="293" t="s">
        <v>528</v>
      </c>
      <c r="F160" s="900" t="s">
        <v>529</v>
      </c>
      <c r="G160" s="900"/>
      <c r="H160" s="900"/>
    </row>
    <row r="161" spans="1:9" s="293" customFormat="1" x14ac:dyDescent="0.25">
      <c r="A161" s="290"/>
      <c r="B161" s="342" t="s">
        <v>487</v>
      </c>
      <c r="C161" s="899" t="s">
        <v>524</v>
      </c>
      <c r="D161" s="899"/>
      <c r="E161" s="293" t="s">
        <v>530</v>
      </c>
      <c r="F161" s="900" t="s">
        <v>531</v>
      </c>
      <c r="G161" s="900"/>
      <c r="H161" s="900"/>
    </row>
    <row r="162" spans="1:9" s="293" customFormat="1" x14ac:dyDescent="0.25">
      <c r="A162" s="290"/>
      <c r="B162" s="342" t="s">
        <v>487</v>
      </c>
      <c r="C162" s="899" t="s">
        <v>532</v>
      </c>
      <c r="D162" s="899"/>
      <c r="E162" s="293" t="s">
        <v>533</v>
      </c>
      <c r="F162" s="900" t="s">
        <v>534</v>
      </c>
      <c r="G162" s="900"/>
      <c r="H162" s="900"/>
    </row>
    <row r="163" spans="1:9" s="293" customFormat="1" x14ac:dyDescent="0.25">
      <c r="A163" s="290"/>
      <c r="B163" s="342" t="s">
        <v>487</v>
      </c>
      <c r="C163" s="899" t="s">
        <v>532</v>
      </c>
      <c r="D163" s="899"/>
      <c r="E163" s="293" t="s">
        <v>535</v>
      </c>
      <c r="F163" s="900" t="s">
        <v>536</v>
      </c>
      <c r="G163" s="900"/>
      <c r="H163" s="900"/>
    </row>
    <row r="164" spans="1:9" s="293" customFormat="1" x14ac:dyDescent="0.25">
      <c r="A164" s="290"/>
      <c r="B164" s="342" t="s">
        <v>537</v>
      </c>
      <c r="C164" s="899" t="s">
        <v>537</v>
      </c>
      <c r="D164" s="899"/>
      <c r="E164" s="293" t="s">
        <v>538</v>
      </c>
      <c r="F164" s="900" t="s">
        <v>523</v>
      </c>
      <c r="G164" s="900"/>
      <c r="H164" s="900"/>
    </row>
    <row r="165" spans="1:9" s="293" customFormat="1" x14ac:dyDescent="0.25">
      <c r="A165" s="290"/>
      <c r="B165" s="342" t="s">
        <v>487</v>
      </c>
      <c r="C165" s="899" t="s">
        <v>539</v>
      </c>
      <c r="D165" s="899"/>
      <c r="E165" s="293" t="s">
        <v>540</v>
      </c>
      <c r="F165" s="900" t="s">
        <v>541</v>
      </c>
      <c r="G165" s="900"/>
      <c r="H165" s="900"/>
    </row>
    <row r="166" spans="1:9" s="293" customFormat="1" ht="12.75" thickBot="1" x14ac:dyDescent="0.3">
      <c r="A166" s="290"/>
      <c r="B166" s="343" t="s">
        <v>487</v>
      </c>
      <c r="C166" s="901" t="s">
        <v>542</v>
      </c>
      <c r="D166" s="901"/>
      <c r="E166" s="344" t="s">
        <v>543</v>
      </c>
      <c r="F166" s="344" t="s">
        <v>518</v>
      </c>
      <c r="G166" s="343"/>
      <c r="H166" s="343"/>
    </row>
    <row r="167" spans="1:9" s="293" customFormat="1" ht="12.75" thickTop="1" x14ac:dyDescent="0.25">
      <c r="A167" s="290"/>
      <c r="B167" s="330"/>
      <c r="C167" s="330"/>
      <c r="D167" s="330"/>
      <c r="E167" s="330"/>
      <c r="F167" s="325"/>
      <c r="G167" s="325"/>
      <c r="H167" s="325"/>
    </row>
    <row r="168" spans="1:9" s="293" customFormat="1" x14ac:dyDescent="0.25">
      <c r="A168" s="290"/>
      <c r="B168" s="315" t="s">
        <v>544</v>
      </c>
      <c r="C168" s="315"/>
      <c r="D168" s="315"/>
      <c r="E168" s="315"/>
      <c r="F168" s="291"/>
      <c r="G168" s="299">
        <v>7835361.7999999998</v>
      </c>
      <c r="H168" s="291"/>
      <c r="I168" s="333"/>
    </row>
    <row r="169" spans="1:9" s="293" customFormat="1" x14ac:dyDescent="0.25">
      <c r="A169" s="290"/>
      <c r="B169" s="294"/>
      <c r="F169" s="291"/>
      <c r="G169" s="291"/>
      <c r="H169" s="291"/>
      <c r="I169" s="333"/>
    </row>
    <row r="170" spans="1:9" s="293" customFormat="1" ht="12.75" thickBot="1" x14ac:dyDescent="0.3">
      <c r="A170" s="290"/>
      <c r="B170" s="890" t="s">
        <v>545</v>
      </c>
      <c r="C170" s="890"/>
      <c r="D170" s="890"/>
      <c r="E170" s="890"/>
      <c r="F170" s="890"/>
      <c r="G170" s="291"/>
      <c r="H170" s="291"/>
      <c r="I170" s="333"/>
    </row>
    <row r="171" spans="1:9" s="293" customFormat="1" ht="15.75" customHeight="1" thickTop="1" thickBot="1" x14ac:dyDescent="0.3">
      <c r="A171" s="290"/>
      <c r="C171" s="892" t="s">
        <v>546</v>
      </c>
      <c r="D171" s="892"/>
      <c r="E171" s="892" t="s">
        <v>486</v>
      </c>
      <c r="F171" s="892"/>
      <c r="G171" s="302" t="s">
        <v>381</v>
      </c>
      <c r="H171" s="291"/>
      <c r="I171" s="333"/>
    </row>
    <row r="172" spans="1:9" s="293" customFormat="1" ht="21.75" customHeight="1" x14ac:dyDescent="0.25">
      <c r="A172" s="290"/>
      <c r="C172" s="903" t="s">
        <v>547</v>
      </c>
      <c r="D172" s="903"/>
      <c r="E172" s="293" t="s">
        <v>548</v>
      </c>
      <c r="F172" s="291"/>
      <c r="G172" s="291">
        <v>3866324.31</v>
      </c>
      <c r="H172" s="291"/>
      <c r="I172" s="333"/>
    </row>
    <row r="173" spans="1:9" s="293" customFormat="1" ht="21.75" customHeight="1" x14ac:dyDescent="0.25">
      <c r="A173" s="290"/>
      <c r="C173" s="902" t="s">
        <v>547</v>
      </c>
      <c r="D173" s="902"/>
      <c r="E173" s="293" t="s">
        <v>549</v>
      </c>
      <c r="F173" s="291"/>
      <c r="G173" s="291">
        <v>231031.1</v>
      </c>
      <c r="H173" s="291"/>
      <c r="I173" s="333"/>
    </row>
    <row r="174" spans="1:9" s="293" customFormat="1" ht="21.75" customHeight="1" x14ac:dyDescent="0.25">
      <c r="A174" s="290"/>
      <c r="C174" s="902" t="s">
        <v>547</v>
      </c>
      <c r="D174" s="902"/>
      <c r="E174" s="293" t="s">
        <v>550</v>
      </c>
      <c r="F174" s="291"/>
      <c r="G174" s="291">
        <v>2756561.89</v>
      </c>
      <c r="H174" s="291"/>
      <c r="I174" s="333"/>
    </row>
    <row r="175" spans="1:9" s="293" customFormat="1" ht="21.75" customHeight="1" x14ac:dyDescent="0.25">
      <c r="A175" s="290"/>
      <c r="C175" s="902" t="s">
        <v>547</v>
      </c>
      <c r="D175" s="902"/>
      <c r="E175" s="293" t="s">
        <v>551</v>
      </c>
      <c r="F175" s="291"/>
      <c r="G175" s="291">
        <v>9200</v>
      </c>
      <c r="H175" s="291"/>
      <c r="I175" s="333"/>
    </row>
    <row r="176" spans="1:9" s="293" customFormat="1" ht="21.75" customHeight="1" x14ac:dyDescent="0.25">
      <c r="A176" s="290"/>
      <c r="C176" s="902" t="s">
        <v>547</v>
      </c>
      <c r="D176" s="902"/>
      <c r="E176" s="293" t="s">
        <v>552</v>
      </c>
      <c r="F176" s="291"/>
      <c r="G176" s="291">
        <v>17550</v>
      </c>
      <c r="H176" s="291"/>
      <c r="I176" s="333"/>
    </row>
    <row r="177" spans="1:9" s="293" customFormat="1" ht="21.75" customHeight="1" x14ac:dyDescent="0.25">
      <c r="A177" s="290"/>
      <c r="C177" s="902" t="s">
        <v>547</v>
      </c>
      <c r="D177" s="902"/>
      <c r="E177" s="293" t="s">
        <v>553</v>
      </c>
      <c r="F177" s="291"/>
      <c r="G177" s="291">
        <v>42000</v>
      </c>
      <c r="H177" s="291"/>
      <c r="I177" s="333"/>
    </row>
    <row r="178" spans="1:9" s="293" customFormat="1" ht="21.75" customHeight="1" x14ac:dyDescent="0.25">
      <c r="A178" s="290"/>
      <c r="C178" s="902" t="s">
        <v>547</v>
      </c>
      <c r="D178" s="902"/>
      <c r="E178" s="293" t="s">
        <v>554</v>
      </c>
      <c r="F178" s="291"/>
      <c r="G178" s="291">
        <v>7668</v>
      </c>
      <c r="H178" s="291"/>
      <c r="I178" s="333"/>
    </row>
    <row r="179" spans="1:9" s="293" customFormat="1" ht="21.75" customHeight="1" x14ac:dyDescent="0.25">
      <c r="A179" s="290"/>
      <c r="C179" s="902" t="s">
        <v>547</v>
      </c>
      <c r="D179" s="902"/>
      <c r="E179" s="293" t="s">
        <v>555</v>
      </c>
      <c r="F179" s="291"/>
      <c r="G179" s="291">
        <v>21748.5</v>
      </c>
      <c r="H179" s="291"/>
      <c r="I179" s="333"/>
    </row>
    <row r="180" spans="1:9" s="293" customFormat="1" ht="21.75" customHeight="1" thickBot="1" x14ac:dyDescent="0.3">
      <c r="A180" s="290"/>
      <c r="B180" s="330"/>
      <c r="C180" s="903" t="s">
        <v>547</v>
      </c>
      <c r="D180" s="903"/>
      <c r="E180" s="293" t="s">
        <v>556</v>
      </c>
      <c r="F180" s="291"/>
      <c r="G180" s="291">
        <v>883278</v>
      </c>
      <c r="H180" s="291"/>
      <c r="I180" s="333"/>
    </row>
    <row r="181" spans="1:9" s="293" customFormat="1" ht="15.75" customHeight="1" thickBot="1" x14ac:dyDescent="0.3">
      <c r="A181" s="290"/>
      <c r="B181" s="330"/>
      <c r="C181" s="306"/>
      <c r="D181" s="306"/>
      <c r="E181" s="306"/>
      <c r="F181" s="346" t="s">
        <v>395</v>
      </c>
      <c r="G181" s="337">
        <v>7835361.8000000007</v>
      </c>
      <c r="H181" s="291"/>
      <c r="I181" s="333"/>
    </row>
    <row r="182" spans="1:9" ht="37.5" customHeight="1" thickTop="1" x14ac:dyDescent="0.25">
      <c r="B182" s="345"/>
      <c r="C182" s="345"/>
      <c r="D182" s="347"/>
      <c r="E182" s="345"/>
      <c r="F182" s="329"/>
      <c r="G182" s="348"/>
      <c r="I182" s="339"/>
    </row>
    <row r="183" spans="1:9" s="293" customFormat="1" x14ac:dyDescent="0.25">
      <c r="A183" s="290"/>
      <c r="B183" s="899" t="s">
        <v>557</v>
      </c>
      <c r="C183" s="899"/>
      <c r="D183" s="899"/>
      <c r="E183" s="899"/>
      <c r="F183" s="899"/>
      <c r="G183" s="299">
        <v>944546510.82000005</v>
      </c>
      <c r="H183" s="291"/>
      <c r="I183" s="333"/>
    </row>
    <row r="184" spans="1:9" s="293" customFormat="1" x14ac:dyDescent="0.25">
      <c r="A184" s="290"/>
      <c r="B184" s="294"/>
      <c r="F184" s="291"/>
      <c r="G184" s="291"/>
      <c r="H184" s="291"/>
      <c r="I184" s="333"/>
    </row>
    <row r="185" spans="1:9" s="293" customFormat="1" ht="19.5" customHeight="1" thickBot="1" x14ac:dyDescent="0.3">
      <c r="A185" s="290"/>
      <c r="B185" s="890" t="s">
        <v>558</v>
      </c>
      <c r="C185" s="890"/>
      <c r="D185" s="890"/>
      <c r="E185" s="890"/>
      <c r="F185" s="890"/>
      <c r="G185" s="890"/>
      <c r="H185" s="291"/>
      <c r="I185" s="333"/>
    </row>
    <row r="186" spans="1:9" s="293" customFormat="1" ht="13.5" thickTop="1" thickBot="1" x14ac:dyDescent="0.3">
      <c r="A186" s="290"/>
      <c r="B186" s="349"/>
      <c r="C186" s="904" t="s">
        <v>559</v>
      </c>
      <c r="D186" s="904"/>
      <c r="E186" s="904"/>
      <c r="F186" s="904"/>
      <c r="G186" s="302" t="s">
        <v>560</v>
      </c>
      <c r="H186" s="291"/>
      <c r="I186" s="333"/>
    </row>
    <row r="187" spans="1:9" s="293" customFormat="1" ht="16.5" customHeight="1" x14ac:dyDescent="0.25">
      <c r="A187" s="290"/>
      <c r="B187" s="330"/>
      <c r="C187" s="293" t="s">
        <v>561</v>
      </c>
      <c r="F187" s="291"/>
      <c r="G187" s="291">
        <v>683129.44</v>
      </c>
      <c r="H187" s="291"/>
      <c r="I187" s="333"/>
    </row>
    <row r="188" spans="1:9" s="293" customFormat="1" ht="16.5" customHeight="1" x14ac:dyDescent="0.25">
      <c r="A188" s="290"/>
      <c r="B188" s="330"/>
      <c r="C188" s="293" t="s">
        <v>562</v>
      </c>
      <c r="F188" s="291"/>
      <c r="G188" s="291">
        <v>251171827.36000001</v>
      </c>
      <c r="H188" s="291"/>
      <c r="I188" s="333"/>
    </row>
    <row r="189" spans="1:9" s="293" customFormat="1" ht="16.5" customHeight="1" x14ac:dyDescent="0.25">
      <c r="A189" s="290"/>
      <c r="B189" s="330"/>
      <c r="C189" s="293" t="s">
        <v>563</v>
      </c>
      <c r="F189" s="291"/>
      <c r="G189" s="291">
        <v>382346337.75</v>
      </c>
      <c r="H189" s="291"/>
      <c r="I189" s="333"/>
    </row>
    <row r="190" spans="1:9" s="293" customFormat="1" ht="16.5" customHeight="1" x14ac:dyDescent="0.25">
      <c r="A190" s="290"/>
      <c r="B190" s="330"/>
      <c r="C190" s="293" t="s">
        <v>564</v>
      </c>
      <c r="F190" s="291"/>
      <c r="G190" s="291">
        <v>32434586.719999999</v>
      </c>
      <c r="H190" s="291"/>
      <c r="I190" s="333"/>
    </row>
    <row r="191" spans="1:9" s="293" customFormat="1" ht="16.5" customHeight="1" x14ac:dyDescent="0.25">
      <c r="A191" s="290"/>
      <c r="B191" s="330"/>
      <c r="C191" s="293" t="s">
        <v>565</v>
      </c>
      <c r="F191" s="291"/>
      <c r="G191" s="291">
        <v>13721969.890000001</v>
      </c>
      <c r="H191" s="291"/>
      <c r="I191" s="333"/>
    </row>
    <row r="192" spans="1:9" s="293" customFormat="1" ht="16.5" customHeight="1" x14ac:dyDescent="0.25">
      <c r="A192" s="290"/>
      <c r="B192" s="336"/>
      <c r="C192" s="293" t="s">
        <v>566</v>
      </c>
      <c r="F192" s="291"/>
      <c r="G192" s="291">
        <v>20272734.050000001</v>
      </c>
      <c r="H192" s="291"/>
      <c r="I192" s="333"/>
    </row>
    <row r="193" spans="1:11" s="293" customFormat="1" ht="16.5" customHeight="1" x14ac:dyDescent="0.25">
      <c r="A193" s="290"/>
      <c r="B193" s="336"/>
      <c r="C193" s="303" t="s">
        <v>567</v>
      </c>
      <c r="D193" s="336"/>
      <c r="E193" s="336"/>
      <c r="F193" s="291"/>
      <c r="G193" s="291">
        <v>10116283.52</v>
      </c>
      <c r="H193" s="291"/>
      <c r="I193" s="333"/>
    </row>
    <row r="194" spans="1:11" s="293" customFormat="1" ht="16.5" customHeight="1" x14ac:dyDescent="0.25">
      <c r="A194" s="290"/>
      <c r="B194" s="336"/>
      <c r="C194" s="293" t="s">
        <v>568</v>
      </c>
      <c r="D194" s="336"/>
      <c r="E194" s="336"/>
      <c r="F194" s="291"/>
      <c r="G194" s="291">
        <v>14526471.470000001</v>
      </c>
      <c r="H194" s="291"/>
      <c r="I194" s="333"/>
    </row>
    <row r="195" spans="1:11" s="293" customFormat="1" ht="16.5" customHeight="1" x14ac:dyDescent="0.25">
      <c r="A195" s="290"/>
      <c r="B195" s="336"/>
      <c r="C195" s="303" t="s">
        <v>569</v>
      </c>
      <c r="D195" s="336"/>
      <c r="E195" s="336"/>
      <c r="F195" s="291"/>
      <c r="G195" s="291">
        <v>10304183.33</v>
      </c>
      <c r="H195" s="291"/>
      <c r="I195" s="333"/>
    </row>
    <row r="196" spans="1:11" s="293" customFormat="1" ht="16.5" customHeight="1" x14ac:dyDescent="0.25">
      <c r="A196" s="290"/>
      <c r="B196" s="336"/>
      <c r="C196" s="293" t="s">
        <v>570</v>
      </c>
      <c r="F196" s="291"/>
      <c r="G196" s="291">
        <v>27873549.269999996</v>
      </c>
      <c r="H196" s="291"/>
      <c r="I196" s="333"/>
    </row>
    <row r="197" spans="1:11" s="293" customFormat="1" ht="16.5" customHeight="1" x14ac:dyDescent="0.25">
      <c r="A197" s="290"/>
      <c r="B197" s="336"/>
      <c r="C197" s="303" t="s">
        <v>571</v>
      </c>
      <c r="D197" s="336"/>
      <c r="E197" s="336"/>
      <c r="F197" s="291"/>
      <c r="G197" s="291">
        <v>16709926.540000001</v>
      </c>
      <c r="H197" s="291"/>
      <c r="I197" s="333"/>
    </row>
    <row r="198" spans="1:11" s="293" customFormat="1" ht="16.5" customHeight="1" x14ac:dyDescent="0.25">
      <c r="A198" s="290"/>
      <c r="B198" s="336"/>
      <c r="C198" s="293" t="s">
        <v>572</v>
      </c>
      <c r="D198" s="336"/>
      <c r="E198" s="336"/>
      <c r="F198" s="291"/>
      <c r="G198" s="291">
        <v>129698954.30999999</v>
      </c>
      <c r="H198" s="291"/>
      <c r="I198" s="333"/>
    </row>
    <row r="199" spans="1:11" s="293" customFormat="1" ht="16.5" customHeight="1" x14ac:dyDescent="0.25">
      <c r="A199" s="290"/>
      <c r="B199" s="336"/>
      <c r="C199" s="303" t="s">
        <v>573</v>
      </c>
      <c r="D199" s="336"/>
      <c r="E199" s="336"/>
      <c r="F199" s="291"/>
      <c r="G199" s="291">
        <v>4853107.1199999992</v>
      </c>
      <c r="H199" s="291"/>
      <c r="I199" s="333"/>
    </row>
    <row r="200" spans="1:11" s="293" customFormat="1" ht="16.5" customHeight="1" x14ac:dyDescent="0.25">
      <c r="A200" s="290"/>
      <c r="B200" s="336"/>
      <c r="C200" s="293" t="s">
        <v>574</v>
      </c>
      <c r="D200" s="336"/>
      <c r="E200" s="336"/>
      <c r="F200" s="291"/>
      <c r="G200" s="291">
        <v>5028464.79</v>
      </c>
      <c r="H200" s="291"/>
      <c r="I200" s="333"/>
    </row>
    <row r="201" spans="1:11" s="293" customFormat="1" ht="16.5" customHeight="1" x14ac:dyDescent="0.25">
      <c r="A201" s="290"/>
      <c r="B201" s="336"/>
      <c r="C201" s="303" t="s">
        <v>575</v>
      </c>
      <c r="D201" s="336"/>
      <c r="E201" s="336"/>
      <c r="F201" s="291"/>
      <c r="G201" s="291">
        <v>7672673.5299999993</v>
      </c>
      <c r="H201" s="291"/>
      <c r="I201" s="333"/>
    </row>
    <row r="202" spans="1:11" s="293" customFormat="1" ht="16.5" customHeight="1" x14ac:dyDescent="0.25">
      <c r="A202" s="290"/>
      <c r="B202" s="336"/>
      <c r="C202" s="293" t="s">
        <v>576</v>
      </c>
      <c r="D202" s="336"/>
      <c r="E202" s="336"/>
      <c r="F202" s="291"/>
      <c r="G202" s="291">
        <v>7306669.6799999997</v>
      </c>
      <c r="H202" s="291"/>
      <c r="I202" s="333"/>
    </row>
    <row r="203" spans="1:11" s="293" customFormat="1" ht="16.5" customHeight="1" thickBot="1" x14ac:dyDescent="0.3">
      <c r="A203" s="290"/>
      <c r="B203" s="336"/>
      <c r="C203" s="303" t="s">
        <v>577</v>
      </c>
      <c r="D203" s="336"/>
      <c r="E203" s="336"/>
      <c r="F203" s="291"/>
      <c r="G203" s="291">
        <v>9825642.0499999989</v>
      </c>
      <c r="H203" s="291"/>
      <c r="I203" s="333"/>
    </row>
    <row r="204" spans="1:11" s="293" customFormat="1" ht="15.75" customHeight="1" thickBot="1" x14ac:dyDescent="0.3">
      <c r="A204" s="290"/>
      <c r="B204" s="336"/>
      <c r="C204" s="308"/>
      <c r="D204" s="308"/>
      <c r="E204" s="308"/>
      <c r="F204" s="337" t="s">
        <v>395</v>
      </c>
      <c r="G204" s="337">
        <v>944546510.81999969</v>
      </c>
      <c r="H204" s="291"/>
      <c r="I204" s="333"/>
      <c r="J204" s="350"/>
      <c r="K204" s="350"/>
    </row>
    <row r="205" spans="1:11" ht="12.75" thickTop="1" x14ac:dyDescent="0.25">
      <c r="B205" s="311"/>
      <c r="F205" s="329"/>
      <c r="G205" s="329"/>
      <c r="I205" s="339"/>
      <c r="J205" s="351"/>
      <c r="K205" s="351"/>
    </row>
    <row r="206" spans="1:11" s="293" customFormat="1" x14ac:dyDescent="0.25">
      <c r="A206" s="290" t="s">
        <v>578</v>
      </c>
      <c r="B206" s="889" t="s">
        <v>579</v>
      </c>
      <c r="C206" s="889"/>
      <c r="D206" s="889"/>
      <c r="E206" s="889"/>
      <c r="F206" s="889"/>
      <c r="G206" s="291"/>
      <c r="H206" s="298">
        <v>28989674.18</v>
      </c>
      <c r="I206" s="333"/>
      <c r="J206" s="350"/>
      <c r="K206" s="350"/>
    </row>
    <row r="207" spans="1:11" s="293" customFormat="1" x14ac:dyDescent="0.25">
      <c r="A207" s="290"/>
      <c r="B207" s="294"/>
      <c r="F207" s="291"/>
      <c r="G207" s="291"/>
      <c r="H207" s="291"/>
      <c r="I207" s="333"/>
      <c r="J207" s="350"/>
      <c r="K207" s="350"/>
    </row>
    <row r="208" spans="1:11" s="293" customFormat="1" ht="12.75" thickBot="1" x14ac:dyDescent="0.3">
      <c r="A208" s="290"/>
      <c r="B208" s="294"/>
      <c r="C208" s="330"/>
      <c r="D208" s="330"/>
      <c r="F208" s="291"/>
      <c r="G208" s="291"/>
      <c r="H208" s="291"/>
      <c r="I208" s="333"/>
      <c r="J208" s="350"/>
      <c r="K208" s="350"/>
    </row>
    <row r="209" spans="1:11" s="293" customFormat="1" ht="12.75" thickTop="1" x14ac:dyDescent="0.25">
      <c r="A209" s="290"/>
      <c r="D209" s="907" t="s">
        <v>399</v>
      </c>
      <c r="E209" s="907"/>
      <c r="F209" s="909" t="s">
        <v>381</v>
      </c>
      <c r="G209" s="291"/>
      <c r="H209" s="291"/>
      <c r="I209" s="333"/>
      <c r="J209" s="350"/>
      <c r="K209" s="350"/>
    </row>
    <row r="210" spans="1:11" s="293" customFormat="1" ht="12.75" thickBot="1" x14ac:dyDescent="0.3">
      <c r="A210" s="290"/>
      <c r="D210" s="908"/>
      <c r="E210" s="908"/>
      <c r="F210" s="910"/>
      <c r="G210" s="291"/>
      <c r="H210" s="291"/>
      <c r="I210" s="333"/>
      <c r="J210" s="350"/>
      <c r="K210" s="350"/>
    </row>
    <row r="211" spans="1:11" s="293" customFormat="1" x14ac:dyDescent="0.25">
      <c r="A211" s="290"/>
      <c r="C211" s="335" t="s">
        <v>580</v>
      </c>
      <c r="D211" s="911" t="s">
        <v>581</v>
      </c>
      <c r="E211" s="911"/>
      <c r="F211" s="352">
        <v>5971292.5800000001</v>
      </c>
      <c r="G211" s="291"/>
      <c r="H211" s="291"/>
      <c r="I211" s="333"/>
      <c r="J211" s="350"/>
      <c r="K211" s="350"/>
    </row>
    <row r="212" spans="1:11" s="293" customFormat="1" x14ac:dyDescent="0.25">
      <c r="A212" s="290"/>
      <c r="C212" s="335" t="s">
        <v>582</v>
      </c>
      <c r="D212" s="912" t="s">
        <v>583</v>
      </c>
      <c r="E212" s="912"/>
      <c r="F212" s="352">
        <v>147102.42000000001</v>
      </c>
      <c r="G212" s="291"/>
      <c r="H212" s="291"/>
      <c r="I212" s="333"/>
      <c r="J212" s="350"/>
      <c r="K212" s="350"/>
    </row>
    <row r="213" spans="1:11" s="293" customFormat="1" x14ac:dyDescent="0.25">
      <c r="A213" s="290"/>
      <c r="C213" s="335" t="s">
        <v>584</v>
      </c>
      <c r="D213" s="912" t="s">
        <v>585</v>
      </c>
      <c r="E213" s="912"/>
      <c r="F213" s="352">
        <v>3480895</v>
      </c>
      <c r="G213" s="291"/>
      <c r="H213" s="291"/>
      <c r="I213" s="333"/>
      <c r="J213" s="350"/>
      <c r="K213" s="350"/>
    </row>
    <row r="214" spans="1:11" s="293" customFormat="1" ht="12.75" thickBot="1" x14ac:dyDescent="0.3">
      <c r="A214" s="290"/>
      <c r="C214" s="335" t="s">
        <v>586</v>
      </c>
      <c r="D214" s="905" t="s">
        <v>587</v>
      </c>
      <c r="E214" s="905"/>
      <c r="F214" s="352">
        <v>19390384.18</v>
      </c>
      <c r="G214" s="291"/>
      <c r="H214" s="291"/>
      <c r="I214" s="333"/>
      <c r="J214" s="350"/>
      <c r="K214" s="350"/>
    </row>
    <row r="215" spans="1:11" s="293" customFormat="1" ht="13.5" customHeight="1" thickBot="1" x14ac:dyDescent="0.3">
      <c r="A215" s="290"/>
      <c r="D215" s="906" t="s">
        <v>395</v>
      </c>
      <c r="E215" s="906"/>
      <c r="F215" s="337">
        <v>28989674.18</v>
      </c>
      <c r="G215" s="291"/>
      <c r="H215" s="291"/>
      <c r="I215" s="353"/>
      <c r="J215" s="350"/>
      <c r="K215" s="350"/>
    </row>
    <row r="216" spans="1:11" s="293" customFormat="1" ht="12.75" thickTop="1" x14ac:dyDescent="0.25">
      <c r="A216" s="290"/>
      <c r="B216" s="292"/>
      <c r="C216" s="330"/>
      <c r="D216" s="330"/>
      <c r="F216" s="291"/>
      <c r="G216" s="291"/>
      <c r="H216" s="291"/>
      <c r="I216" s="333"/>
      <c r="J216" s="350"/>
      <c r="K216" s="350"/>
    </row>
    <row r="217" spans="1:11" s="293" customFormat="1" x14ac:dyDescent="0.25">
      <c r="A217" s="290" t="s">
        <v>588</v>
      </c>
      <c r="B217" s="889" t="s">
        <v>589</v>
      </c>
      <c r="C217" s="889"/>
      <c r="D217" s="889"/>
      <c r="E217" s="889"/>
      <c r="F217" s="889"/>
      <c r="G217" s="889"/>
      <c r="H217" s="354">
        <v>12390420</v>
      </c>
      <c r="I217" s="333"/>
      <c r="J217" s="350"/>
      <c r="K217" s="350"/>
    </row>
    <row r="218" spans="1:11" s="293" customFormat="1" x14ac:dyDescent="0.25">
      <c r="A218" s="290"/>
      <c r="B218" s="295"/>
      <c r="F218" s="291"/>
      <c r="G218" s="291"/>
      <c r="H218" s="291"/>
      <c r="I218" s="333"/>
      <c r="J218" s="350"/>
      <c r="K218" s="350"/>
    </row>
    <row r="219" spans="1:11" s="293" customFormat="1" x14ac:dyDescent="0.25">
      <c r="A219" s="290"/>
      <c r="B219" s="890" t="s">
        <v>590</v>
      </c>
      <c r="C219" s="890"/>
      <c r="D219" s="890"/>
      <c r="E219" s="890"/>
      <c r="F219" s="890"/>
      <c r="G219" s="299">
        <v>1314835.51</v>
      </c>
      <c r="H219" s="291"/>
      <c r="I219" s="333"/>
      <c r="J219" s="350"/>
      <c r="K219" s="350"/>
    </row>
    <row r="220" spans="1:11" s="293" customFormat="1" x14ac:dyDescent="0.25">
      <c r="A220" s="290"/>
      <c r="B220" s="294"/>
      <c r="F220" s="291"/>
      <c r="G220" s="291"/>
      <c r="H220" s="291"/>
      <c r="I220" s="333"/>
      <c r="J220" s="350"/>
      <c r="K220" s="350"/>
    </row>
    <row r="221" spans="1:11" s="293" customFormat="1" x14ac:dyDescent="0.25">
      <c r="A221" s="290"/>
      <c r="B221" s="890" t="s">
        <v>591</v>
      </c>
      <c r="C221" s="890"/>
      <c r="D221" s="890"/>
      <c r="E221" s="890"/>
      <c r="F221" s="890"/>
      <c r="G221" s="291"/>
      <c r="H221" s="291"/>
      <c r="I221" s="333"/>
      <c r="J221" s="350"/>
      <c r="K221" s="350"/>
    </row>
    <row r="222" spans="1:11" s="293" customFormat="1" ht="12.75" thickBot="1" x14ac:dyDescent="0.3">
      <c r="A222" s="290"/>
      <c r="E222" s="902"/>
      <c r="F222" s="902"/>
      <c r="H222" s="291"/>
      <c r="I222" s="333"/>
    </row>
    <row r="223" spans="1:11" s="293" customFormat="1" ht="28.5" customHeight="1" thickTop="1" thickBot="1" x14ac:dyDescent="0.3">
      <c r="A223" s="290"/>
      <c r="B223" s="891" t="s">
        <v>592</v>
      </c>
      <c r="C223" s="891"/>
      <c r="D223" s="891"/>
      <c r="E223" s="355" t="s">
        <v>593</v>
      </c>
      <c r="F223" s="914" t="s">
        <v>594</v>
      </c>
      <c r="G223" s="914"/>
      <c r="H223" s="356" t="s">
        <v>595</v>
      </c>
      <c r="I223" s="333"/>
    </row>
    <row r="224" spans="1:11" s="293" customFormat="1" ht="22.5" customHeight="1" x14ac:dyDescent="0.25">
      <c r="A224" s="290"/>
      <c r="B224" s="915" t="s">
        <v>596</v>
      </c>
      <c r="C224" s="915"/>
      <c r="D224" s="915"/>
      <c r="E224" s="357">
        <v>2012</v>
      </c>
      <c r="F224" s="916" t="s">
        <v>597</v>
      </c>
      <c r="G224" s="916"/>
      <c r="H224" s="327">
        <v>15000</v>
      </c>
      <c r="I224" s="333"/>
    </row>
    <row r="225" spans="1:9" s="293" customFormat="1" ht="22.5" customHeight="1" x14ac:dyDescent="0.25">
      <c r="A225" s="290"/>
      <c r="B225" s="890" t="s">
        <v>598</v>
      </c>
      <c r="C225" s="890"/>
      <c r="D225" s="890"/>
      <c r="E225" s="342">
        <v>2013</v>
      </c>
      <c r="F225" s="916" t="s">
        <v>597</v>
      </c>
      <c r="G225" s="916"/>
      <c r="H225" s="327">
        <v>13774</v>
      </c>
      <c r="I225" s="333"/>
    </row>
    <row r="226" spans="1:9" s="293" customFormat="1" ht="22.5" customHeight="1" x14ac:dyDescent="0.25">
      <c r="A226" s="290"/>
      <c r="B226" s="890" t="s">
        <v>599</v>
      </c>
      <c r="C226" s="890"/>
      <c r="D226" s="890"/>
      <c r="E226" s="342">
        <v>2014</v>
      </c>
      <c r="F226" s="913" t="s">
        <v>600</v>
      </c>
      <c r="G226" s="913"/>
      <c r="H226" s="327">
        <v>25885</v>
      </c>
      <c r="I226" s="333"/>
    </row>
    <row r="227" spans="1:9" s="293" customFormat="1" ht="22.5" customHeight="1" x14ac:dyDescent="0.25">
      <c r="A227" s="290"/>
      <c r="B227" s="890" t="s">
        <v>601</v>
      </c>
      <c r="C227" s="890"/>
      <c r="D227" s="890"/>
      <c r="E227" s="342">
        <v>2014</v>
      </c>
      <c r="F227" s="913" t="s">
        <v>600</v>
      </c>
      <c r="G227" s="913"/>
      <c r="H227" s="327">
        <v>9172.7999999999993</v>
      </c>
      <c r="I227" s="333"/>
    </row>
    <row r="228" spans="1:9" s="293" customFormat="1" ht="22.5" customHeight="1" x14ac:dyDescent="0.25">
      <c r="A228" s="290"/>
      <c r="B228" s="890" t="s">
        <v>602</v>
      </c>
      <c r="C228" s="890"/>
      <c r="D228" s="890"/>
      <c r="E228" s="342">
        <v>2014</v>
      </c>
      <c r="F228" s="913" t="s">
        <v>600</v>
      </c>
      <c r="G228" s="913"/>
      <c r="H228" s="327">
        <v>2228.8000000000002</v>
      </c>
      <c r="I228" s="333"/>
    </row>
    <row r="229" spans="1:9" s="293" customFormat="1" ht="22.5" customHeight="1" x14ac:dyDescent="0.25">
      <c r="A229" s="290"/>
      <c r="B229" s="890" t="s">
        <v>603</v>
      </c>
      <c r="C229" s="890"/>
      <c r="D229" s="890"/>
      <c r="E229" s="342">
        <v>2015</v>
      </c>
      <c r="F229" s="913" t="s">
        <v>600</v>
      </c>
      <c r="G229" s="913"/>
      <c r="H229" s="327">
        <v>57689</v>
      </c>
      <c r="I229" s="333"/>
    </row>
    <row r="230" spans="1:9" s="293" customFormat="1" ht="22.5" customHeight="1" x14ac:dyDescent="0.25">
      <c r="A230" s="290"/>
      <c r="B230" s="890" t="s">
        <v>604</v>
      </c>
      <c r="C230" s="890"/>
      <c r="D230" s="890"/>
      <c r="E230" s="342">
        <v>2015</v>
      </c>
      <c r="F230" s="913" t="s">
        <v>600</v>
      </c>
      <c r="G230" s="913"/>
      <c r="H230" s="327">
        <v>5500</v>
      </c>
      <c r="I230" s="333"/>
    </row>
    <row r="231" spans="1:9" s="293" customFormat="1" ht="22.5" customHeight="1" x14ac:dyDescent="0.25">
      <c r="A231" s="290"/>
      <c r="B231" s="890" t="s">
        <v>605</v>
      </c>
      <c r="C231" s="890"/>
      <c r="D231" s="890"/>
      <c r="E231" s="342">
        <v>2015</v>
      </c>
      <c r="F231" s="916" t="s">
        <v>606</v>
      </c>
      <c r="G231" s="916"/>
      <c r="H231" s="327">
        <v>33713.199999999997</v>
      </c>
      <c r="I231" s="333"/>
    </row>
    <row r="232" spans="1:9" s="293" customFormat="1" ht="22.5" customHeight="1" x14ac:dyDescent="0.25">
      <c r="A232" s="290"/>
      <c r="B232" s="912" t="s">
        <v>607</v>
      </c>
      <c r="C232" s="912"/>
      <c r="D232" s="912"/>
      <c r="E232" s="342">
        <v>2015</v>
      </c>
      <c r="F232" s="913" t="s">
        <v>600</v>
      </c>
      <c r="G232" s="913"/>
      <c r="H232" s="327">
        <v>50464</v>
      </c>
      <c r="I232" s="333"/>
    </row>
    <row r="233" spans="1:9" s="293" customFormat="1" ht="22.5" customHeight="1" x14ac:dyDescent="0.25">
      <c r="A233" s="290"/>
      <c r="B233" s="917" t="s">
        <v>608</v>
      </c>
      <c r="C233" s="917"/>
      <c r="D233" s="917"/>
      <c r="E233" s="358">
        <v>2015</v>
      </c>
      <c r="F233" s="918" t="s">
        <v>600</v>
      </c>
      <c r="G233" s="918"/>
      <c r="H233" s="327">
        <v>1053120</v>
      </c>
      <c r="I233" s="333"/>
    </row>
    <row r="234" spans="1:9" s="293" customFormat="1" ht="22.5" customHeight="1" thickBot="1" x14ac:dyDescent="0.3">
      <c r="A234" s="290"/>
      <c r="B234" s="905" t="s">
        <v>609</v>
      </c>
      <c r="C234" s="905"/>
      <c r="D234" s="905"/>
      <c r="E234" s="342">
        <v>2016</v>
      </c>
      <c r="F234" s="919" t="s">
        <v>610</v>
      </c>
      <c r="G234" s="919"/>
      <c r="H234" s="327">
        <v>48288.9</v>
      </c>
      <c r="I234" s="333"/>
    </row>
    <row r="235" spans="1:9" s="293" customFormat="1" ht="17.25" customHeight="1" thickBot="1" x14ac:dyDescent="0.3">
      <c r="A235" s="290"/>
      <c r="B235" s="337"/>
      <c r="C235" s="337"/>
      <c r="D235" s="337"/>
      <c r="E235" s="337"/>
      <c r="F235" s="337"/>
      <c r="G235" s="337" t="s">
        <v>395</v>
      </c>
      <c r="H235" s="309">
        <v>1314835.7</v>
      </c>
      <c r="I235" s="333"/>
    </row>
    <row r="236" spans="1:9" s="293" customFormat="1" ht="21.75" customHeight="1" thickTop="1" x14ac:dyDescent="0.25">
      <c r="A236" s="290"/>
      <c r="B236" s="336"/>
      <c r="C236" s="336"/>
      <c r="D236" s="336"/>
      <c r="E236" s="336"/>
      <c r="F236" s="336"/>
      <c r="G236" s="326"/>
      <c r="H236" s="291"/>
      <c r="I236" s="333"/>
    </row>
    <row r="237" spans="1:9" s="293" customFormat="1" x14ac:dyDescent="0.25">
      <c r="A237" s="290"/>
      <c r="B237" s="890" t="s">
        <v>611</v>
      </c>
      <c r="C237" s="890"/>
      <c r="D237" s="890"/>
      <c r="E237" s="890"/>
      <c r="F237" s="890"/>
      <c r="G237" s="299">
        <v>210584.47999999998</v>
      </c>
      <c r="H237" s="291"/>
      <c r="I237" s="333"/>
    </row>
    <row r="238" spans="1:9" s="293" customFormat="1" ht="12.75" thickBot="1" x14ac:dyDescent="0.3">
      <c r="A238" s="290"/>
      <c r="B238" s="315"/>
      <c r="C238" s="315"/>
      <c r="D238" s="315"/>
      <c r="E238" s="315"/>
      <c r="F238" s="315"/>
      <c r="G238" s="299"/>
      <c r="H238" s="291"/>
      <c r="I238" s="333"/>
    </row>
    <row r="239" spans="1:9" s="293" customFormat="1" ht="27.75" customHeight="1" thickTop="1" thickBot="1" x14ac:dyDescent="0.3">
      <c r="A239" s="290"/>
      <c r="B239" s="891" t="s">
        <v>612</v>
      </c>
      <c r="C239" s="891"/>
      <c r="D239" s="891"/>
      <c r="E239" s="355" t="s">
        <v>593</v>
      </c>
      <c r="F239" s="914" t="s">
        <v>594</v>
      </c>
      <c r="G239" s="914"/>
      <c r="H239" s="356" t="s">
        <v>595</v>
      </c>
      <c r="I239" s="333"/>
    </row>
    <row r="240" spans="1:9" s="293" customFormat="1" ht="27.75" customHeight="1" x14ac:dyDescent="0.25">
      <c r="A240" s="290"/>
      <c r="B240" s="912" t="s">
        <v>613</v>
      </c>
      <c r="C240" s="912"/>
      <c r="D240" s="912"/>
      <c r="E240" s="358">
        <v>2015</v>
      </c>
      <c r="F240" s="903" t="s">
        <v>614</v>
      </c>
      <c r="G240" s="903"/>
      <c r="H240" s="327">
        <v>160506.93</v>
      </c>
      <c r="I240" s="333"/>
    </row>
    <row r="241" spans="1:9" s="293" customFormat="1" ht="19.5" customHeight="1" x14ac:dyDescent="0.25">
      <c r="A241" s="290"/>
      <c r="B241" s="917" t="s">
        <v>615</v>
      </c>
      <c r="C241" s="917"/>
      <c r="D241" s="917"/>
      <c r="E241" s="358">
        <v>2016</v>
      </c>
      <c r="F241" s="903" t="s">
        <v>616</v>
      </c>
      <c r="G241" s="903"/>
      <c r="H241" s="327">
        <v>20658.060000000001</v>
      </c>
      <c r="I241" s="333"/>
    </row>
    <row r="242" spans="1:9" s="293" customFormat="1" ht="19.5" customHeight="1" x14ac:dyDescent="0.25">
      <c r="A242" s="290"/>
      <c r="B242" s="917" t="s">
        <v>617</v>
      </c>
      <c r="C242" s="917"/>
      <c r="D242" s="917"/>
      <c r="E242" s="358">
        <v>2017</v>
      </c>
      <c r="F242" s="903" t="s">
        <v>616</v>
      </c>
      <c r="G242" s="903"/>
      <c r="H242" s="327">
        <v>24259.49</v>
      </c>
      <c r="I242" s="333"/>
    </row>
    <row r="243" spans="1:9" s="293" customFormat="1" ht="19.5" customHeight="1" thickBot="1" x14ac:dyDescent="0.3">
      <c r="A243" s="290"/>
      <c r="B243" s="905" t="s">
        <v>618</v>
      </c>
      <c r="C243" s="905"/>
      <c r="D243" s="905"/>
      <c r="E243" s="358">
        <v>2018</v>
      </c>
      <c r="F243" s="903" t="s">
        <v>616</v>
      </c>
      <c r="G243" s="903"/>
      <c r="H243" s="327">
        <v>5160</v>
      </c>
      <c r="I243" s="333"/>
    </row>
    <row r="244" spans="1:9" s="293" customFormat="1" ht="15" customHeight="1" thickBot="1" x14ac:dyDescent="0.3">
      <c r="A244" s="290"/>
      <c r="B244" s="920" t="s">
        <v>395</v>
      </c>
      <c r="C244" s="920"/>
      <c r="D244" s="920"/>
      <c r="E244" s="920"/>
      <c r="F244" s="920"/>
      <c r="G244" s="920"/>
      <c r="H244" s="309">
        <v>210584.47999999998</v>
      </c>
      <c r="I244" s="333"/>
    </row>
    <row r="245" spans="1:9" s="293" customFormat="1" ht="18" customHeight="1" thickTop="1" x14ac:dyDescent="0.25">
      <c r="A245" s="290"/>
      <c r="B245" s="336"/>
      <c r="C245" s="336"/>
      <c r="D245" s="336"/>
      <c r="E245" s="336"/>
      <c r="F245" s="336"/>
      <c r="G245" s="326"/>
      <c r="H245" s="291"/>
      <c r="I245" s="333"/>
    </row>
    <row r="246" spans="1:9" s="293" customFormat="1" x14ac:dyDescent="0.25">
      <c r="A246" s="290"/>
      <c r="B246" s="890" t="s">
        <v>619</v>
      </c>
      <c r="C246" s="890"/>
      <c r="D246" s="890"/>
      <c r="E246" s="890"/>
      <c r="F246" s="890"/>
      <c r="G246" s="299">
        <v>10865000.32</v>
      </c>
      <c r="H246" s="291"/>
      <c r="I246" s="333"/>
    </row>
    <row r="247" spans="1:9" s="293" customFormat="1" ht="12.75" thickBot="1" x14ac:dyDescent="0.3">
      <c r="A247" s="290"/>
      <c r="B247" s="336"/>
      <c r="C247" s="336"/>
      <c r="D247" s="336"/>
      <c r="E247" s="336"/>
      <c r="F247" s="336"/>
      <c r="G247" s="326"/>
      <c r="H247" s="291"/>
      <c r="I247" s="333"/>
    </row>
    <row r="248" spans="1:9" s="293" customFormat="1" ht="22.5" customHeight="1" thickTop="1" thickBot="1" x14ac:dyDescent="0.3">
      <c r="A248" s="290"/>
      <c r="B248" s="359" t="s">
        <v>620</v>
      </c>
      <c r="C248" s="923" t="s">
        <v>330</v>
      </c>
      <c r="D248" s="923"/>
      <c r="E248" s="923"/>
      <c r="F248" s="914" t="s">
        <v>594</v>
      </c>
      <c r="G248" s="914"/>
      <c r="H248" s="356" t="s">
        <v>595</v>
      </c>
      <c r="I248" s="333"/>
    </row>
    <row r="249" spans="1:9" s="293" customFormat="1" ht="42" customHeight="1" x14ac:dyDescent="0.25">
      <c r="A249" s="290"/>
      <c r="B249" s="360">
        <v>1992</v>
      </c>
      <c r="C249" s="922" t="s">
        <v>621</v>
      </c>
      <c r="D249" s="922"/>
      <c r="E249" s="922"/>
      <c r="F249" s="924" t="s">
        <v>622</v>
      </c>
      <c r="G249" s="924"/>
      <c r="H249" s="299">
        <v>6296214.3499999996</v>
      </c>
      <c r="I249" s="333"/>
    </row>
    <row r="250" spans="1:9" s="293" customFormat="1" ht="27" customHeight="1" thickBot="1" x14ac:dyDescent="0.3">
      <c r="A250" s="290"/>
      <c r="B250" s="361">
        <v>2015</v>
      </c>
      <c r="C250" s="925" t="s">
        <v>623</v>
      </c>
      <c r="D250" s="925"/>
      <c r="E250" s="925"/>
      <c r="F250" s="924" t="s">
        <v>622</v>
      </c>
      <c r="G250" s="924"/>
      <c r="H250" s="327">
        <v>4568785.97</v>
      </c>
      <c r="I250" s="333"/>
    </row>
    <row r="251" spans="1:9" s="293" customFormat="1" ht="13.5" customHeight="1" thickBot="1" x14ac:dyDescent="0.3">
      <c r="A251" s="290"/>
      <c r="B251" s="920" t="s">
        <v>395</v>
      </c>
      <c r="C251" s="920"/>
      <c r="D251" s="920"/>
      <c r="E251" s="920"/>
      <c r="F251" s="920"/>
      <c r="G251" s="920"/>
      <c r="H251" s="309">
        <v>10865000.32</v>
      </c>
      <c r="I251" s="333"/>
    </row>
    <row r="252" spans="1:9" ht="12.75" thickTop="1" x14ac:dyDescent="0.25">
      <c r="B252" s="347"/>
      <c r="C252" s="347"/>
      <c r="D252" s="347"/>
      <c r="E252" s="347"/>
      <c r="F252" s="347"/>
      <c r="G252" s="362"/>
      <c r="I252" s="339"/>
    </row>
    <row r="253" spans="1:9" x14ac:dyDescent="0.25">
      <c r="B253" s="347"/>
      <c r="C253" s="347"/>
      <c r="D253" s="347"/>
      <c r="E253" s="347"/>
      <c r="F253" s="347"/>
      <c r="G253" s="362"/>
      <c r="I253" s="339"/>
    </row>
    <row r="254" spans="1:9" s="293" customFormat="1" x14ac:dyDescent="0.25">
      <c r="A254" s="290" t="s">
        <v>624</v>
      </c>
      <c r="B254" s="889" t="s">
        <v>625</v>
      </c>
      <c r="C254" s="889"/>
      <c r="D254" s="889"/>
      <c r="E254" s="889"/>
      <c r="F254" s="889"/>
      <c r="G254" s="291"/>
      <c r="H254" s="354">
        <v>12728143.090000002</v>
      </c>
      <c r="I254" s="333"/>
    </row>
    <row r="255" spans="1:9" s="293" customFormat="1" x14ac:dyDescent="0.25">
      <c r="A255" s="290"/>
      <c r="B255" s="294"/>
      <c r="F255" s="291"/>
      <c r="G255" s="291"/>
      <c r="H255" s="291"/>
      <c r="I255" s="333"/>
    </row>
    <row r="256" spans="1:9" s="293" customFormat="1" ht="12.75" thickBot="1" x14ac:dyDescent="0.3">
      <c r="A256" s="290"/>
      <c r="B256" s="294"/>
      <c r="C256" s="330"/>
      <c r="D256" s="330"/>
      <c r="F256" s="291"/>
      <c r="G256" s="291"/>
      <c r="H256" s="291"/>
      <c r="I256" s="333"/>
    </row>
    <row r="257" spans="1:9" s="293" customFormat="1" ht="27" customHeight="1" thickTop="1" thickBot="1" x14ac:dyDescent="0.3">
      <c r="A257" s="290"/>
      <c r="B257" s="921" t="s">
        <v>399</v>
      </c>
      <c r="C257" s="921"/>
      <c r="D257" s="363" t="s">
        <v>626</v>
      </c>
      <c r="E257" s="302" t="s">
        <v>627</v>
      </c>
      <c r="F257" s="302" t="s">
        <v>628</v>
      </c>
      <c r="G257" s="364" t="s">
        <v>629</v>
      </c>
      <c r="H257" s="302" t="s">
        <v>381</v>
      </c>
      <c r="I257" s="333"/>
    </row>
    <row r="258" spans="1:9" s="293" customFormat="1" ht="26.25" customHeight="1" x14ac:dyDescent="0.25">
      <c r="A258" s="290"/>
      <c r="B258" s="922" t="s">
        <v>630</v>
      </c>
      <c r="C258" s="922"/>
      <c r="D258" s="365">
        <v>0.1</v>
      </c>
      <c r="E258" s="366">
        <v>263278.16000000003</v>
      </c>
      <c r="F258" s="367">
        <v>0</v>
      </c>
      <c r="G258" s="367">
        <v>244528.28</v>
      </c>
      <c r="H258" s="291">
        <v>507806.44000000006</v>
      </c>
      <c r="I258" s="333"/>
    </row>
    <row r="259" spans="1:9" s="293" customFormat="1" ht="26.25" customHeight="1" x14ac:dyDescent="0.25">
      <c r="A259" s="290"/>
      <c r="B259" s="922" t="s">
        <v>631</v>
      </c>
      <c r="C259" s="922"/>
      <c r="D259" s="368">
        <v>0.33300000000000002</v>
      </c>
      <c r="E259" s="366">
        <v>3824392.25</v>
      </c>
      <c r="F259" s="367">
        <v>0</v>
      </c>
      <c r="G259" s="367">
        <v>625156.51</v>
      </c>
      <c r="H259" s="291">
        <v>4449548.76</v>
      </c>
      <c r="I259" s="333"/>
    </row>
    <row r="260" spans="1:9" s="293" customFormat="1" ht="26.25" customHeight="1" x14ac:dyDescent="0.25">
      <c r="A260" s="290"/>
      <c r="B260" s="922" t="s">
        <v>632</v>
      </c>
      <c r="C260" s="922"/>
      <c r="D260" s="365">
        <v>0.1</v>
      </c>
      <c r="E260" s="366">
        <v>126203.11000000002</v>
      </c>
      <c r="F260" s="367">
        <v>0</v>
      </c>
      <c r="G260" s="367">
        <v>15862.54</v>
      </c>
      <c r="H260" s="291">
        <v>142065.65000000002</v>
      </c>
      <c r="I260" s="333"/>
    </row>
    <row r="261" spans="1:9" s="293" customFormat="1" ht="26.25" customHeight="1" x14ac:dyDescent="0.25">
      <c r="A261" s="290"/>
      <c r="B261" s="922" t="s">
        <v>585</v>
      </c>
      <c r="C261" s="922"/>
      <c r="D261" s="365">
        <v>0.2</v>
      </c>
      <c r="E261" s="366">
        <v>1166056.1099999999</v>
      </c>
      <c r="F261" s="367">
        <v>0</v>
      </c>
      <c r="G261" s="367">
        <v>595513.56000000006</v>
      </c>
      <c r="H261" s="291">
        <v>1761569.67</v>
      </c>
      <c r="I261" s="333"/>
    </row>
    <row r="262" spans="1:9" s="293" customFormat="1" ht="26.25" customHeight="1" thickBot="1" x14ac:dyDescent="0.3">
      <c r="A262" s="290"/>
      <c r="B262" s="922" t="s">
        <v>587</v>
      </c>
      <c r="C262" s="922"/>
      <c r="D262" s="369">
        <v>0.1</v>
      </c>
      <c r="E262" s="370">
        <v>3950188.99</v>
      </c>
      <c r="F262" s="367">
        <v>0</v>
      </c>
      <c r="G262" s="367">
        <v>1916963.6600000001</v>
      </c>
      <c r="H262" s="291">
        <v>5867152.6500000004</v>
      </c>
      <c r="I262" s="333"/>
    </row>
    <row r="263" spans="1:9" s="293" customFormat="1" ht="21" customHeight="1" thickBot="1" x14ac:dyDescent="0.3">
      <c r="A263" s="290"/>
      <c r="B263" s="928" t="s">
        <v>395</v>
      </c>
      <c r="C263" s="928"/>
      <c r="D263" s="928"/>
      <c r="E263" s="322">
        <v>9330118.540000001</v>
      </c>
      <c r="F263" s="322">
        <v>0</v>
      </c>
      <c r="G263" s="322">
        <v>3398024.5500000003</v>
      </c>
      <c r="H263" s="322">
        <v>12728143.090000002</v>
      </c>
      <c r="I263" s="333"/>
    </row>
    <row r="264" spans="1:9" s="293" customFormat="1" ht="12.75" thickTop="1" x14ac:dyDescent="0.25">
      <c r="A264" s="290"/>
      <c r="B264" s="336"/>
      <c r="C264" s="336"/>
      <c r="D264" s="336"/>
      <c r="E264" s="336"/>
      <c r="F264" s="336"/>
      <c r="G264" s="326"/>
      <c r="H264" s="291"/>
      <c r="I264" s="333"/>
    </row>
    <row r="265" spans="1:9" s="293" customFormat="1" ht="14.25" customHeight="1" x14ac:dyDescent="0.25">
      <c r="A265" s="290"/>
      <c r="B265" s="929" t="s">
        <v>633</v>
      </c>
      <c r="C265" s="929"/>
      <c r="D265" s="929"/>
      <c r="E265" s="929"/>
      <c r="F265" s="929"/>
      <c r="G265" s="929"/>
      <c r="H265" s="929"/>
      <c r="I265" s="333"/>
    </row>
    <row r="266" spans="1:9" s="293" customFormat="1" x14ac:dyDescent="0.25">
      <c r="A266" s="883"/>
      <c r="B266" s="883"/>
      <c r="C266" s="883"/>
      <c r="D266" s="883"/>
      <c r="E266" s="883"/>
      <c r="F266" s="883"/>
      <c r="G266" s="883"/>
      <c r="H266" s="290"/>
      <c r="I266" s="333"/>
    </row>
    <row r="267" spans="1:9" s="293" customFormat="1" x14ac:dyDescent="0.25">
      <c r="A267" s="290" t="s">
        <v>634</v>
      </c>
      <c r="B267" s="889" t="s">
        <v>635</v>
      </c>
      <c r="C267" s="889"/>
      <c r="D267" s="889"/>
      <c r="E267" s="889"/>
      <c r="F267" s="889"/>
      <c r="G267" s="291"/>
      <c r="H267" s="354">
        <v>15262027</v>
      </c>
      <c r="I267" s="333"/>
    </row>
    <row r="268" spans="1:9" s="293" customFormat="1" x14ac:dyDescent="0.25">
      <c r="A268" s="290"/>
      <c r="B268" s="294"/>
      <c r="F268" s="291"/>
      <c r="G268" s="291"/>
      <c r="H268" s="291"/>
      <c r="I268" s="333"/>
    </row>
    <row r="269" spans="1:9" s="293" customFormat="1" x14ac:dyDescent="0.25">
      <c r="A269" s="290"/>
      <c r="B269" s="890" t="s">
        <v>636</v>
      </c>
      <c r="C269" s="890"/>
      <c r="D269" s="890"/>
      <c r="E269" s="890"/>
      <c r="F269" s="890"/>
      <c r="G269" s="299">
        <v>14508135.310000001</v>
      </c>
      <c r="H269" s="291"/>
    </row>
    <row r="270" spans="1:9" x14ac:dyDescent="0.25">
      <c r="B270" s="371"/>
      <c r="C270" s="305"/>
      <c r="D270" s="305"/>
      <c r="E270" s="305"/>
      <c r="F270" s="372"/>
      <c r="G270" s="372"/>
      <c r="H270" s="372"/>
      <c r="I270" s="339"/>
    </row>
    <row r="271" spans="1:9" s="293" customFormat="1" ht="38.25" customHeight="1" x14ac:dyDescent="0.25">
      <c r="A271" s="290"/>
      <c r="B271" s="887" t="s">
        <v>637</v>
      </c>
      <c r="C271" s="887"/>
      <c r="D271" s="887"/>
      <c r="E271" s="887"/>
      <c r="F271" s="887"/>
      <c r="G271" s="887"/>
      <c r="H271" s="887"/>
      <c r="I271" s="333"/>
    </row>
    <row r="272" spans="1:9" s="293" customFormat="1" ht="12.75" thickBot="1" x14ac:dyDescent="0.3">
      <c r="A272" s="290"/>
      <c r="B272" s="294"/>
      <c r="F272" s="291"/>
      <c r="G272" s="291"/>
      <c r="H272" s="291"/>
      <c r="I272" s="333"/>
    </row>
    <row r="273" spans="1:9" s="293" customFormat="1" ht="14.25" customHeight="1" thickTop="1" thickBot="1" x14ac:dyDescent="0.3">
      <c r="A273" s="290"/>
      <c r="B273" s="373" t="s">
        <v>620</v>
      </c>
      <c r="C273" s="926" t="s">
        <v>638</v>
      </c>
      <c r="D273" s="926"/>
      <c r="E273" s="926"/>
      <c r="F273" s="926"/>
      <c r="G273" s="356" t="s">
        <v>595</v>
      </c>
      <c r="H273" s="291"/>
      <c r="I273" s="333"/>
    </row>
    <row r="274" spans="1:9" s="293" customFormat="1" ht="26.25" customHeight="1" x14ac:dyDescent="0.25">
      <c r="A274" s="290"/>
      <c r="B274" s="374">
        <v>2004</v>
      </c>
      <c r="C274" s="927" t="s">
        <v>639</v>
      </c>
      <c r="D274" s="927"/>
      <c r="E274" s="927"/>
      <c r="F274" s="927"/>
      <c r="G274" s="327">
        <v>49600</v>
      </c>
      <c r="H274" s="291"/>
      <c r="I274" s="333"/>
    </row>
    <row r="275" spans="1:9" s="293" customFormat="1" ht="15.75" customHeight="1" x14ac:dyDescent="0.25">
      <c r="A275" s="290"/>
      <c r="B275" s="342">
        <v>2004</v>
      </c>
      <c r="C275" s="887" t="s">
        <v>640</v>
      </c>
      <c r="D275" s="887"/>
      <c r="E275" s="887"/>
      <c r="F275" s="887"/>
      <c r="G275" s="327">
        <v>2263678.34</v>
      </c>
      <c r="H275" s="291"/>
      <c r="I275" s="333"/>
    </row>
    <row r="276" spans="1:9" s="293" customFormat="1" ht="15.75" customHeight="1" x14ac:dyDescent="0.25">
      <c r="A276" s="290"/>
      <c r="B276" s="342">
        <v>2004</v>
      </c>
      <c r="C276" s="887" t="s">
        <v>641</v>
      </c>
      <c r="D276" s="887"/>
      <c r="E276" s="887"/>
      <c r="F276" s="887"/>
      <c r="G276" s="327">
        <v>135271.88</v>
      </c>
      <c r="H276" s="291"/>
      <c r="I276" s="333"/>
    </row>
    <row r="277" spans="1:9" s="293" customFormat="1" ht="15.75" customHeight="1" x14ac:dyDescent="0.25">
      <c r="A277" s="290"/>
      <c r="B277" s="342">
        <v>2004</v>
      </c>
      <c r="C277" s="887" t="s">
        <v>642</v>
      </c>
      <c r="D277" s="887"/>
      <c r="E277" s="887"/>
      <c r="F277" s="887"/>
      <c r="G277" s="327">
        <v>126859.15</v>
      </c>
      <c r="H277" s="291"/>
      <c r="I277" s="333"/>
    </row>
    <row r="278" spans="1:9" s="293" customFormat="1" ht="15.75" customHeight="1" x14ac:dyDescent="0.25">
      <c r="A278" s="290"/>
      <c r="B278" s="342">
        <v>2004</v>
      </c>
      <c r="C278" s="887" t="s">
        <v>643</v>
      </c>
      <c r="D278" s="887"/>
      <c r="E278" s="887"/>
      <c r="F278" s="887"/>
      <c r="G278" s="327">
        <v>1756006</v>
      </c>
      <c r="H278" s="291"/>
      <c r="I278" s="333"/>
    </row>
    <row r="279" spans="1:9" s="293" customFormat="1" ht="25.5" customHeight="1" x14ac:dyDescent="0.25">
      <c r="A279" s="290"/>
      <c r="B279" s="342">
        <v>2004</v>
      </c>
      <c r="C279" s="887" t="s">
        <v>644</v>
      </c>
      <c r="D279" s="887"/>
      <c r="E279" s="887"/>
      <c r="F279" s="887"/>
      <c r="G279" s="327">
        <v>1849357.34</v>
      </c>
      <c r="H279" s="291"/>
      <c r="I279" s="333"/>
    </row>
    <row r="280" spans="1:9" s="293" customFormat="1" x14ac:dyDescent="0.25">
      <c r="A280" s="290"/>
      <c r="B280" s="342">
        <v>2005</v>
      </c>
      <c r="C280" s="887" t="s">
        <v>645</v>
      </c>
      <c r="D280" s="887"/>
      <c r="E280" s="887"/>
      <c r="F280" s="887"/>
      <c r="G280" s="327">
        <v>656325.31999999995</v>
      </c>
      <c r="H280" s="291"/>
      <c r="I280" s="333"/>
    </row>
    <row r="281" spans="1:9" s="293" customFormat="1" ht="113.25" customHeight="1" x14ac:dyDescent="0.25">
      <c r="A281" s="290"/>
      <c r="B281" s="342">
        <v>2005</v>
      </c>
      <c r="C281" s="887" t="s">
        <v>646</v>
      </c>
      <c r="D281" s="887"/>
      <c r="E281" s="887"/>
      <c r="F281" s="887"/>
      <c r="G281" s="327">
        <v>1195550</v>
      </c>
      <c r="H281" s="291"/>
      <c r="I281" s="333"/>
    </row>
    <row r="282" spans="1:9" s="293" customFormat="1" ht="34.5" customHeight="1" x14ac:dyDescent="0.25">
      <c r="A282" s="290"/>
      <c r="B282" s="342">
        <v>2005</v>
      </c>
      <c r="C282" s="887" t="s">
        <v>647</v>
      </c>
      <c r="D282" s="887"/>
      <c r="E282" s="887"/>
      <c r="F282" s="887"/>
      <c r="G282" s="327">
        <v>205451.12</v>
      </c>
      <c r="H282" s="291"/>
      <c r="I282" s="333"/>
    </row>
    <row r="283" spans="1:9" s="293" customFormat="1" ht="25.5" customHeight="1" x14ac:dyDescent="0.25">
      <c r="A283" s="290"/>
      <c r="B283" s="342">
        <v>2005</v>
      </c>
      <c r="C283" s="930" t="s">
        <v>648</v>
      </c>
      <c r="D283" s="930"/>
      <c r="E283" s="930"/>
      <c r="F283" s="930"/>
      <c r="G283" s="327">
        <v>1639369</v>
      </c>
      <c r="H283" s="291"/>
      <c r="I283" s="333"/>
    </row>
    <row r="284" spans="1:9" s="293" customFormat="1" x14ac:dyDescent="0.25">
      <c r="A284" s="290"/>
      <c r="B284" s="342">
        <v>2005</v>
      </c>
      <c r="C284" s="930" t="s">
        <v>649</v>
      </c>
      <c r="D284" s="930"/>
      <c r="E284" s="930"/>
      <c r="F284" s="930"/>
      <c r="G284" s="327">
        <v>1168623.1599999999</v>
      </c>
      <c r="H284" s="291"/>
      <c r="I284" s="333"/>
    </row>
    <row r="285" spans="1:9" s="293" customFormat="1" ht="25.5" customHeight="1" x14ac:dyDescent="0.25">
      <c r="A285" s="290"/>
      <c r="B285" s="342">
        <v>2006</v>
      </c>
      <c r="C285" s="930" t="s">
        <v>650</v>
      </c>
      <c r="D285" s="930"/>
      <c r="E285" s="930"/>
      <c r="F285" s="930"/>
      <c r="G285" s="327">
        <v>2179000</v>
      </c>
      <c r="H285" s="291"/>
      <c r="I285" s="333"/>
    </row>
    <row r="286" spans="1:9" s="293" customFormat="1" ht="26.25" customHeight="1" x14ac:dyDescent="0.25">
      <c r="A286" s="290"/>
      <c r="B286" s="342">
        <v>2006</v>
      </c>
      <c r="C286" s="930" t="s">
        <v>651</v>
      </c>
      <c r="D286" s="930"/>
      <c r="E286" s="930"/>
      <c r="F286" s="930"/>
      <c r="G286" s="327">
        <v>460000</v>
      </c>
      <c r="H286" s="291"/>
      <c r="I286" s="333"/>
    </row>
    <row r="287" spans="1:9" s="293" customFormat="1" ht="40.5" customHeight="1" x14ac:dyDescent="0.25">
      <c r="A287" s="290"/>
      <c r="B287" s="342">
        <v>2007</v>
      </c>
      <c r="C287" s="887" t="s">
        <v>652</v>
      </c>
      <c r="D287" s="887"/>
      <c r="E287" s="887"/>
      <c r="F287" s="887"/>
      <c r="G287" s="327">
        <v>56900</v>
      </c>
      <c r="H287" s="291"/>
      <c r="I287" s="333"/>
    </row>
    <row r="288" spans="1:9" s="293" customFormat="1" x14ac:dyDescent="0.25">
      <c r="A288" s="290"/>
      <c r="B288" s="342">
        <v>2007</v>
      </c>
      <c r="C288" s="887" t="s">
        <v>653</v>
      </c>
      <c r="D288" s="887"/>
      <c r="E288" s="887"/>
      <c r="F288" s="887"/>
      <c r="G288" s="327">
        <v>21144</v>
      </c>
      <c r="H288" s="291"/>
      <c r="I288" s="333"/>
    </row>
    <row r="289" spans="1:9" s="293" customFormat="1" ht="28.5" customHeight="1" x14ac:dyDescent="0.25">
      <c r="A289" s="290"/>
      <c r="B289" s="342">
        <v>2007</v>
      </c>
      <c r="C289" s="930" t="s">
        <v>654</v>
      </c>
      <c r="D289" s="930"/>
      <c r="E289" s="930"/>
      <c r="F289" s="930"/>
      <c r="G289" s="327">
        <v>65000</v>
      </c>
      <c r="H289" s="291"/>
      <c r="I289" s="333"/>
    </row>
    <row r="290" spans="1:9" s="293" customFormat="1" ht="26.25" customHeight="1" thickBot="1" x14ac:dyDescent="0.3">
      <c r="A290" s="290"/>
      <c r="B290" s="375">
        <v>2010</v>
      </c>
      <c r="C290" s="930" t="s">
        <v>655</v>
      </c>
      <c r="D290" s="930"/>
      <c r="E290" s="930"/>
      <c r="F290" s="930"/>
      <c r="G290" s="327">
        <v>680000</v>
      </c>
      <c r="H290" s="291"/>
      <c r="I290" s="333"/>
    </row>
    <row r="291" spans="1:9" s="293" customFormat="1" ht="20.25" customHeight="1" thickBot="1" x14ac:dyDescent="0.3">
      <c r="A291" s="290"/>
      <c r="B291" s="920" t="s">
        <v>395</v>
      </c>
      <c r="C291" s="920"/>
      <c r="D291" s="920"/>
      <c r="E291" s="920"/>
      <c r="F291" s="920"/>
      <c r="G291" s="309">
        <v>14508135.309999999</v>
      </c>
      <c r="H291" s="291"/>
      <c r="I291" s="333"/>
    </row>
    <row r="292" spans="1:9" ht="12.75" thickTop="1" x14ac:dyDescent="0.25">
      <c r="B292" s="376"/>
      <c r="C292" s="376"/>
      <c r="D292" s="376"/>
      <c r="E292" s="376"/>
      <c r="F292" s="372"/>
      <c r="G292" s="372"/>
      <c r="H292" s="372"/>
      <c r="I292" s="339"/>
    </row>
    <row r="293" spans="1:9" x14ac:dyDescent="0.25">
      <c r="B293" s="377"/>
      <c r="C293" s="377"/>
      <c r="D293" s="377"/>
      <c r="E293" s="377"/>
      <c r="I293" s="339"/>
    </row>
    <row r="294" spans="1:9" s="293" customFormat="1" x14ac:dyDescent="0.25">
      <c r="A294" s="290"/>
      <c r="B294" s="890" t="s">
        <v>656</v>
      </c>
      <c r="C294" s="890"/>
      <c r="D294" s="890"/>
      <c r="E294" s="890"/>
      <c r="F294" s="291"/>
      <c r="G294" s="299">
        <v>753892</v>
      </c>
      <c r="H294" s="291"/>
      <c r="I294" s="333"/>
    </row>
    <row r="295" spans="1:9" s="293" customFormat="1" x14ac:dyDescent="0.25">
      <c r="A295" s="290"/>
      <c r="B295" s="294"/>
      <c r="F295" s="291"/>
      <c r="G295" s="291"/>
      <c r="H295" s="291"/>
      <c r="I295" s="333"/>
    </row>
    <row r="296" spans="1:9" s="293" customFormat="1" ht="12.75" thickBot="1" x14ac:dyDescent="0.3">
      <c r="A296" s="290"/>
      <c r="B296" s="294"/>
      <c r="F296" s="291"/>
      <c r="G296" s="291"/>
      <c r="H296" s="291"/>
      <c r="I296" s="333"/>
    </row>
    <row r="297" spans="1:9" s="293" customFormat="1" ht="12.75" thickTop="1" x14ac:dyDescent="0.25">
      <c r="A297" s="290"/>
      <c r="B297" s="294"/>
      <c r="D297" s="907" t="s">
        <v>399</v>
      </c>
      <c r="E297" s="907"/>
      <c r="F297" s="909" t="s">
        <v>381</v>
      </c>
      <c r="H297" s="291"/>
      <c r="I297" s="333"/>
    </row>
    <row r="298" spans="1:9" s="293" customFormat="1" ht="12.75" thickBot="1" x14ac:dyDescent="0.3">
      <c r="A298" s="290"/>
      <c r="B298" s="294"/>
      <c r="D298" s="908"/>
      <c r="E298" s="908"/>
      <c r="F298" s="910"/>
      <c r="H298" s="291"/>
      <c r="I298" s="333"/>
    </row>
    <row r="299" spans="1:9" s="293" customFormat="1" ht="18" customHeight="1" thickBot="1" x14ac:dyDescent="0.3">
      <c r="A299" s="290"/>
      <c r="B299" s="294"/>
      <c r="D299" s="911" t="s">
        <v>657</v>
      </c>
      <c r="E299" s="911"/>
      <c r="F299" s="352">
        <v>246437.54</v>
      </c>
      <c r="H299" s="291"/>
      <c r="I299" s="333"/>
    </row>
    <row r="300" spans="1:9" s="293" customFormat="1" ht="18" customHeight="1" thickBot="1" x14ac:dyDescent="0.3">
      <c r="A300" s="290"/>
      <c r="B300" s="294"/>
      <c r="D300" s="899" t="s">
        <v>658</v>
      </c>
      <c r="E300" s="899"/>
      <c r="F300" s="378">
        <v>383380</v>
      </c>
      <c r="H300" s="291"/>
      <c r="I300" s="333"/>
    </row>
    <row r="301" spans="1:9" s="293" customFormat="1" ht="18" customHeight="1" x14ac:dyDescent="0.25">
      <c r="A301" s="290"/>
      <c r="B301" s="294"/>
      <c r="D301" s="303" t="s">
        <v>659</v>
      </c>
      <c r="E301" s="303"/>
      <c r="F301" s="366">
        <v>12500</v>
      </c>
      <c r="H301" s="291"/>
      <c r="I301" s="333"/>
    </row>
    <row r="302" spans="1:9" s="293" customFormat="1" ht="18" customHeight="1" x14ac:dyDescent="0.25">
      <c r="A302" s="290"/>
      <c r="B302" s="294"/>
      <c r="D302" s="303" t="s">
        <v>660</v>
      </c>
      <c r="E302" s="303"/>
      <c r="F302" s="366">
        <v>23758.62</v>
      </c>
      <c r="H302" s="291"/>
      <c r="I302" s="333"/>
    </row>
    <row r="303" spans="1:9" s="293" customFormat="1" ht="18" customHeight="1" x14ac:dyDescent="0.25">
      <c r="A303" s="290"/>
      <c r="B303" s="294"/>
      <c r="D303" s="303" t="s">
        <v>661</v>
      </c>
      <c r="E303" s="303"/>
      <c r="F303" s="366">
        <v>18275.86</v>
      </c>
      <c r="H303" s="291"/>
      <c r="I303" s="333"/>
    </row>
    <row r="304" spans="1:9" s="293" customFormat="1" ht="18" customHeight="1" x14ac:dyDescent="0.25">
      <c r="A304" s="290"/>
      <c r="B304" s="294"/>
      <c r="D304" s="303" t="s">
        <v>662</v>
      </c>
      <c r="E304" s="303"/>
      <c r="F304" s="366">
        <v>9540</v>
      </c>
      <c r="H304" s="291"/>
      <c r="I304" s="333"/>
    </row>
    <row r="305" spans="1:9" s="293" customFormat="1" ht="18" customHeight="1" thickBot="1" x14ac:dyDescent="0.3">
      <c r="A305" s="290"/>
      <c r="B305" s="294"/>
      <c r="D305" s="303" t="s">
        <v>663</v>
      </c>
      <c r="E305" s="303"/>
      <c r="F305" s="366">
        <v>60000</v>
      </c>
      <c r="H305" s="291"/>
      <c r="I305" s="333"/>
    </row>
    <row r="306" spans="1:9" s="293" customFormat="1" ht="22.5" customHeight="1" thickBot="1" x14ac:dyDescent="0.3">
      <c r="A306" s="290"/>
      <c r="B306" s="294"/>
      <c r="D306" s="920" t="s">
        <v>395</v>
      </c>
      <c r="E306" s="920"/>
      <c r="F306" s="337">
        <v>753892</v>
      </c>
      <c r="H306" s="291"/>
      <c r="I306" s="333"/>
    </row>
    <row r="307" spans="1:9" ht="12.75" thickTop="1" x14ac:dyDescent="0.25">
      <c r="B307" s="311"/>
      <c r="C307" s="348"/>
      <c r="D307" s="348"/>
      <c r="E307" s="348"/>
      <c r="F307" s="348"/>
      <c r="G307" s="348"/>
      <c r="I307" s="339"/>
    </row>
    <row r="308" spans="1:9" s="293" customFormat="1" ht="30.75" customHeight="1" x14ac:dyDescent="0.25">
      <c r="A308" s="290"/>
      <c r="B308" s="887" t="s">
        <v>664</v>
      </c>
      <c r="C308" s="887"/>
      <c r="D308" s="887"/>
      <c r="E308" s="887"/>
      <c r="F308" s="887"/>
      <c r="G308" s="887"/>
      <c r="H308" s="887"/>
      <c r="I308" s="333"/>
    </row>
    <row r="309" spans="1:9" s="293" customFormat="1" ht="54" customHeight="1" x14ac:dyDescent="0.25">
      <c r="A309" s="290"/>
      <c r="B309" s="922" t="s">
        <v>665</v>
      </c>
      <c r="C309" s="922"/>
      <c r="D309" s="922"/>
      <c r="E309" s="922"/>
      <c r="F309" s="922"/>
      <c r="G309" s="922"/>
      <c r="H309" s="922"/>
      <c r="I309" s="333"/>
    </row>
    <row r="310" spans="1:9" s="293" customFormat="1" ht="27" customHeight="1" x14ac:dyDescent="0.2">
      <c r="A310" s="290"/>
      <c r="B310" s="888" t="s">
        <v>666</v>
      </c>
      <c r="C310" s="888"/>
      <c r="D310" s="888"/>
      <c r="E310" s="888"/>
      <c r="F310" s="888"/>
      <c r="G310" s="888"/>
      <c r="H310" s="888"/>
      <c r="I310" s="333"/>
    </row>
    <row r="311" spans="1:9" s="293" customFormat="1" ht="28.5" customHeight="1" x14ac:dyDescent="0.25">
      <c r="A311" s="290"/>
      <c r="B311" s="887" t="s">
        <v>667</v>
      </c>
      <c r="C311" s="887"/>
      <c r="D311" s="887"/>
      <c r="E311" s="887"/>
      <c r="F311" s="887"/>
      <c r="G311" s="887"/>
      <c r="H311" s="887"/>
    </row>
    <row r="312" spans="1:9" s="293" customFormat="1" ht="31.5" customHeight="1" x14ac:dyDescent="0.25">
      <c r="A312" s="290"/>
      <c r="B312" s="887" t="s">
        <v>668</v>
      </c>
      <c r="C312" s="887"/>
      <c r="D312" s="887"/>
      <c r="E312" s="887"/>
      <c r="F312" s="887"/>
      <c r="G312" s="887"/>
      <c r="H312" s="887"/>
      <c r="I312" s="333"/>
    </row>
    <row r="313" spans="1:9" s="293" customFormat="1" ht="24" customHeight="1" x14ac:dyDescent="0.2">
      <c r="A313" s="290"/>
      <c r="B313" s="888" t="s">
        <v>669</v>
      </c>
      <c r="C313" s="888"/>
      <c r="D313" s="888"/>
      <c r="E313" s="888"/>
      <c r="F313" s="888"/>
      <c r="G313" s="888"/>
      <c r="H313" s="888"/>
      <c r="I313" s="333"/>
    </row>
    <row r="314" spans="1:9" s="293" customFormat="1" ht="40.5" customHeight="1" x14ac:dyDescent="0.2">
      <c r="A314" s="290"/>
      <c r="B314" s="888" t="s">
        <v>670</v>
      </c>
      <c r="C314" s="888"/>
      <c r="D314" s="888"/>
      <c r="E314" s="888"/>
      <c r="F314" s="888"/>
      <c r="G314" s="888"/>
      <c r="H314" s="888"/>
      <c r="I314" s="333"/>
    </row>
    <row r="315" spans="1:9" ht="16.5" customHeight="1" x14ac:dyDescent="0.2">
      <c r="B315" s="323"/>
      <c r="C315" s="323"/>
      <c r="D315" s="323"/>
      <c r="E315" s="323"/>
      <c r="F315" s="323"/>
      <c r="G315" s="323"/>
      <c r="H315" s="323"/>
      <c r="I315" s="339"/>
    </row>
    <row r="316" spans="1:9" s="293" customFormat="1" ht="18.75" customHeight="1" x14ac:dyDescent="0.25">
      <c r="A316" s="290"/>
      <c r="B316" s="379" t="s">
        <v>671</v>
      </c>
      <c r="F316" s="291"/>
      <c r="G316" s="291"/>
      <c r="H316" s="291"/>
      <c r="I316" s="333"/>
    </row>
    <row r="317" spans="1:9" s="293" customFormat="1" x14ac:dyDescent="0.25">
      <c r="A317" s="290"/>
      <c r="B317" s="295"/>
      <c r="F317" s="291"/>
      <c r="G317" s="291"/>
      <c r="H317" s="291"/>
      <c r="I317" s="333"/>
    </row>
    <row r="318" spans="1:9" s="293" customFormat="1" x14ac:dyDescent="0.25">
      <c r="A318" s="290"/>
      <c r="B318" s="380" t="s">
        <v>360</v>
      </c>
      <c r="F318" s="291"/>
      <c r="G318" s="291"/>
      <c r="H318" s="291"/>
      <c r="I318" s="333"/>
    </row>
    <row r="319" spans="1:9" s="293" customFormat="1" x14ac:dyDescent="0.25">
      <c r="A319" s="290"/>
      <c r="B319" s="295"/>
      <c r="F319" s="291"/>
      <c r="G319" s="291"/>
      <c r="H319" s="291"/>
      <c r="I319" s="333"/>
    </row>
    <row r="320" spans="1:9" s="293" customFormat="1" x14ac:dyDescent="0.25">
      <c r="A320" s="290" t="s">
        <v>672</v>
      </c>
      <c r="B320" s="889" t="s">
        <v>673</v>
      </c>
      <c r="C320" s="889"/>
      <c r="D320" s="889"/>
      <c r="E320" s="889"/>
      <c r="F320" s="889"/>
      <c r="G320" s="291"/>
      <c r="H320" s="298">
        <f>G322+G323+G324+G325</f>
        <v>196546454.60000002</v>
      </c>
      <c r="I320" s="333"/>
    </row>
    <row r="321" spans="1:10" s="293" customFormat="1" x14ac:dyDescent="0.25">
      <c r="A321" s="290"/>
      <c r="B321" s="295"/>
      <c r="F321" s="291"/>
      <c r="G321" s="291"/>
      <c r="H321" s="291"/>
      <c r="I321" s="333"/>
    </row>
    <row r="322" spans="1:10" s="293" customFormat="1" ht="25.5" customHeight="1" x14ac:dyDescent="0.25">
      <c r="A322" s="290"/>
      <c r="B322" s="890" t="s">
        <v>674</v>
      </c>
      <c r="C322" s="890"/>
      <c r="D322" s="890"/>
      <c r="E322" s="890"/>
      <c r="F322" s="890"/>
      <c r="G322" s="299">
        <v>3696566</v>
      </c>
      <c r="H322" s="291"/>
      <c r="I322" s="333"/>
    </row>
    <row r="323" spans="1:10" s="293" customFormat="1" ht="25.5" customHeight="1" x14ac:dyDescent="0.25">
      <c r="A323" s="290"/>
      <c r="B323" s="890" t="s">
        <v>675</v>
      </c>
      <c r="C323" s="890"/>
      <c r="D323" s="890"/>
      <c r="E323" s="890"/>
      <c r="F323" s="291"/>
      <c r="G323" s="299">
        <v>73058539</v>
      </c>
      <c r="H323" s="291"/>
      <c r="I323" s="333"/>
    </row>
    <row r="324" spans="1:10" s="293" customFormat="1" ht="25.5" customHeight="1" x14ac:dyDescent="0.25">
      <c r="A324" s="290"/>
      <c r="B324" s="890" t="s">
        <v>676</v>
      </c>
      <c r="C324" s="890"/>
      <c r="D324" s="890"/>
      <c r="E324" s="890"/>
      <c r="F324" s="291"/>
      <c r="G324" s="299">
        <v>123599.7</v>
      </c>
      <c r="H324" s="291"/>
      <c r="I324" s="333"/>
    </row>
    <row r="325" spans="1:10" s="293" customFormat="1" ht="21" customHeight="1" x14ac:dyDescent="0.25">
      <c r="A325" s="290"/>
      <c r="B325" s="890" t="s">
        <v>677</v>
      </c>
      <c r="C325" s="890"/>
      <c r="D325" s="890"/>
      <c r="E325" s="890"/>
      <c r="F325" s="291"/>
      <c r="G325" s="299">
        <v>119667749.90000001</v>
      </c>
      <c r="H325" s="291"/>
      <c r="I325" s="333"/>
    </row>
    <row r="326" spans="1:10" s="293" customFormat="1" x14ac:dyDescent="0.25">
      <c r="A326" s="290"/>
      <c r="B326" s="294"/>
      <c r="F326" s="291"/>
      <c r="G326" s="291"/>
      <c r="H326" s="291"/>
      <c r="I326" s="333"/>
    </row>
    <row r="327" spans="1:10" s="293" customFormat="1" x14ac:dyDescent="0.25">
      <c r="A327" s="290"/>
      <c r="B327" s="293" t="s">
        <v>678</v>
      </c>
      <c r="F327" s="291"/>
      <c r="G327" s="291"/>
      <c r="H327" s="291"/>
      <c r="I327" s="333"/>
    </row>
    <row r="328" spans="1:10" s="293" customFormat="1" ht="12.75" thickBot="1" x14ac:dyDescent="0.3">
      <c r="A328" s="290"/>
      <c r="B328" s="294"/>
      <c r="F328" s="291"/>
      <c r="G328" s="291"/>
      <c r="H328" s="291"/>
      <c r="I328" s="333"/>
    </row>
    <row r="329" spans="1:10" s="293" customFormat="1" ht="13.5" thickTop="1" thickBot="1" x14ac:dyDescent="0.3">
      <c r="A329" s="290"/>
      <c r="D329" s="892" t="s">
        <v>399</v>
      </c>
      <c r="E329" s="892"/>
      <c r="F329" s="302" t="s">
        <v>381</v>
      </c>
      <c r="G329" s="291"/>
      <c r="H329" s="325"/>
      <c r="I329" s="530"/>
      <c r="J329" s="330"/>
    </row>
    <row r="330" spans="1:10" s="293" customFormat="1" x14ac:dyDescent="0.25">
      <c r="A330" s="290"/>
      <c r="D330" s="899" t="s">
        <v>679</v>
      </c>
      <c r="E330" s="899"/>
      <c r="F330" s="352">
        <v>2212512</v>
      </c>
      <c r="G330" s="291"/>
      <c r="H330" s="531"/>
      <c r="I330" s="532"/>
      <c r="J330" s="330"/>
    </row>
    <row r="331" spans="1:10" s="293" customFormat="1" x14ac:dyDescent="0.25">
      <c r="A331" s="290"/>
      <c r="D331" s="303" t="s">
        <v>680</v>
      </c>
      <c r="E331" s="303"/>
      <c r="F331" s="352">
        <v>2831076</v>
      </c>
      <c r="G331" s="291"/>
      <c r="H331" s="531"/>
      <c r="I331" s="532"/>
      <c r="J331" s="330"/>
    </row>
    <row r="332" spans="1:10" s="293" customFormat="1" x14ac:dyDescent="0.25">
      <c r="A332" s="290"/>
      <c r="D332" s="303" t="s">
        <v>681</v>
      </c>
      <c r="E332" s="303"/>
      <c r="F332" s="352">
        <v>2668938</v>
      </c>
      <c r="G332" s="291"/>
      <c r="H332" s="531"/>
      <c r="I332" s="532"/>
      <c r="J332" s="330"/>
    </row>
    <row r="333" spans="1:10" s="293" customFormat="1" x14ac:dyDescent="0.25">
      <c r="A333" s="290"/>
      <c r="D333" s="899" t="s">
        <v>682</v>
      </c>
      <c r="E333" s="899"/>
      <c r="F333" s="352">
        <v>11186547</v>
      </c>
      <c r="G333" s="291"/>
      <c r="H333" s="531"/>
      <c r="I333" s="532"/>
      <c r="J333" s="330"/>
    </row>
    <row r="334" spans="1:10" s="293" customFormat="1" x14ac:dyDescent="0.25">
      <c r="A334" s="290"/>
      <c r="D334" s="899" t="s">
        <v>683</v>
      </c>
      <c r="E334" s="899"/>
      <c r="F334" s="352">
        <v>4189923</v>
      </c>
      <c r="G334" s="291"/>
      <c r="H334" s="531"/>
      <c r="I334" s="532"/>
      <c r="J334" s="330"/>
    </row>
    <row r="335" spans="1:10" s="293" customFormat="1" x14ac:dyDescent="0.25">
      <c r="A335" s="290"/>
      <c r="D335" s="899" t="s">
        <v>684</v>
      </c>
      <c r="E335" s="899"/>
      <c r="F335" s="352">
        <v>64787</v>
      </c>
      <c r="G335" s="291"/>
      <c r="H335" s="531"/>
      <c r="I335" s="532"/>
      <c r="J335" s="330"/>
    </row>
    <row r="336" spans="1:10" s="293" customFormat="1" x14ac:dyDescent="0.25">
      <c r="A336" s="290"/>
      <c r="D336" s="899" t="s">
        <v>685</v>
      </c>
      <c r="E336" s="899"/>
      <c r="F336" s="352">
        <v>5600</v>
      </c>
      <c r="G336" s="291"/>
      <c r="H336" s="531"/>
      <c r="I336" s="532"/>
      <c r="J336" s="330"/>
    </row>
    <row r="337" spans="1:10" s="293" customFormat="1" x14ac:dyDescent="0.25">
      <c r="A337" s="290"/>
      <c r="D337" s="899" t="s">
        <v>686</v>
      </c>
      <c r="E337" s="899"/>
      <c r="F337" s="352">
        <v>613872</v>
      </c>
      <c r="G337" s="291"/>
      <c r="H337" s="531"/>
      <c r="I337" s="532"/>
      <c r="J337" s="330"/>
    </row>
    <row r="338" spans="1:10" s="293" customFormat="1" x14ac:dyDescent="0.25">
      <c r="A338" s="290"/>
      <c r="D338" s="303" t="s">
        <v>687</v>
      </c>
      <c r="E338" s="303"/>
      <c r="F338" s="352">
        <v>0</v>
      </c>
      <c r="G338" s="303"/>
      <c r="H338" s="531"/>
      <c r="I338" s="532"/>
      <c r="J338" s="330"/>
    </row>
    <row r="339" spans="1:10" s="293" customFormat="1" x14ac:dyDescent="0.25">
      <c r="A339" s="290"/>
      <c r="D339" s="303" t="s">
        <v>688</v>
      </c>
      <c r="E339" s="303"/>
      <c r="F339" s="352">
        <v>0</v>
      </c>
      <c r="G339" s="303"/>
      <c r="H339" s="531"/>
      <c r="I339" s="532"/>
      <c r="J339" s="330"/>
    </row>
    <row r="340" spans="1:10" s="293" customFormat="1" x14ac:dyDescent="0.25">
      <c r="A340" s="290"/>
      <c r="D340" s="899" t="s">
        <v>689</v>
      </c>
      <c r="E340" s="899"/>
      <c r="F340" s="352">
        <v>29342</v>
      </c>
      <c r="G340" s="291"/>
      <c r="H340" s="531"/>
      <c r="I340" s="532"/>
      <c r="J340" s="330"/>
    </row>
    <row r="341" spans="1:10" s="293" customFormat="1" x14ac:dyDescent="0.25">
      <c r="A341" s="290"/>
      <c r="D341" s="899" t="s">
        <v>690</v>
      </c>
      <c r="E341" s="899"/>
      <c r="F341" s="352">
        <v>0</v>
      </c>
      <c r="G341" s="291"/>
      <c r="H341" s="531"/>
      <c r="I341" s="532"/>
      <c r="J341" s="330"/>
    </row>
    <row r="342" spans="1:10" s="293" customFormat="1" x14ac:dyDescent="0.25">
      <c r="A342" s="290"/>
      <c r="D342" s="899" t="s">
        <v>691</v>
      </c>
      <c r="E342" s="899"/>
      <c r="F342" s="352">
        <v>41617498</v>
      </c>
      <c r="G342" s="291"/>
      <c r="H342" s="531"/>
      <c r="I342" s="532"/>
      <c r="J342" s="330"/>
    </row>
    <row r="343" spans="1:10" s="293" customFormat="1" x14ac:dyDescent="0.25">
      <c r="A343" s="290"/>
      <c r="D343" s="899" t="s">
        <v>692</v>
      </c>
      <c r="E343" s="899"/>
      <c r="F343" s="352">
        <v>34292530</v>
      </c>
      <c r="G343" s="291"/>
      <c r="H343" s="325"/>
      <c r="I343" s="530"/>
      <c r="J343" s="330"/>
    </row>
    <row r="344" spans="1:10" s="293" customFormat="1" x14ac:dyDescent="0.25">
      <c r="A344" s="290"/>
      <c r="D344" s="899" t="s">
        <v>693</v>
      </c>
      <c r="E344" s="899"/>
      <c r="F344" s="352">
        <v>11897528</v>
      </c>
      <c r="G344" s="291"/>
      <c r="H344" s="291"/>
      <c r="I344" s="333"/>
    </row>
    <row r="345" spans="1:10" s="293" customFormat="1" ht="12.75" thickBot="1" x14ac:dyDescent="0.3">
      <c r="A345" s="290"/>
      <c r="D345" s="899" t="s">
        <v>694</v>
      </c>
      <c r="E345" s="899"/>
      <c r="F345" s="352">
        <v>8057597</v>
      </c>
      <c r="G345" s="291"/>
      <c r="H345" s="291"/>
      <c r="I345" s="333"/>
    </row>
    <row r="346" spans="1:10" s="293" customFormat="1" ht="12.75" thickBot="1" x14ac:dyDescent="0.3">
      <c r="A346" s="290"/>
      <c r="D346" s="920" t="s">
        <v>395</v>
      </c>
      <c r="E346" s="920"/>
      <c r="F346" s="337">
        <f>SUM(F330:F345)</f>
        <v>119667750</v>
      </c>
      <c r="G346" s="291"/>
      <c r="H346" s="291"/>
      <c r="I346" s="333"/>
    </row>
    <row r="347" spans="1:10" s="293" customFormat="1" ht="12.75" thickTop="1" x14ac:dyDescent="0.25">
      <c r="A347" s="290"/>
      <c r="B347" s="292"/>
      <c r="F347" s="291"/>
      <c r="G347" s="291"/>
      <c r="H347" s="291"/>
      <c r="I347" s="333"/>
    </row>
    <row r="348" spans="1:10" x14ac:dyDescent="0.25">
      <c r="B348" s="931"/>
      <c r="C348" s="931"/>
      <c r="D348" s="931"/>
      <c r="E348" s="931"/>
      <c r="F348" s="931"/>
      <c r="G348" s="931"/>
      <c r="H348" s="931"/>
      <c r="I348" s="339"/>
    </row>
    <row r="349" spans="1:10" s="293" customFormat="1" ht="80.25" customHeight="1" x14ac:dyDescent="0.25">
      <c r="A349" s="290"/>
      <c r="B349" s="887" t="s">
        <v>695</v>
      </c>
      <c r="C349" s="887"/>
      <c r="D349" s="887"/>
      <c r="E349" s="887"/>
      <c r="F349" s="887"/>
      <c r="G349" s="887"/>
      <c r="H349" s="887"/>
      <c r="I349" s="333"/>
    </row>
    <row r="350" spans="1:10" s="293" customFormat="1" ht="38.25" customHeight="1" x14ac:dyDescent="0.25">
      <c r="A350" s="290"/>
      <c r="B350" s="887" t="s">
        <v>696</v>
      </c>
      <c r="C350" s="887"/>
      <c r="D350" s="887"/>
      <c r="E350" s="887"/>
      <c r="F350" s="887"/>
      <c r="G350" s="887"/>
      <c r="H350" s="887"/>
      <c r="I350" s="333"/>
    </row>
    <row r="351" spans="1:10" s="293" customFormat="1" ht="62.25" customHeight="1" x14ac:dyDescent="0.2">
      <c r="A351" s="290"/>
      <c r="B351" s="888" t="s">
        <v>697</v>
      </c>
      <c r="C351" s="888"/>
      <c r="D351" s="888"/>
      <c r="E351" s="888"/>
      <c r="F351" s="888"/>
      <c r="G351" s="888"/>
      <c r="H351" s="888"/>
      <c r="I351" s="333"/>
    </row>
    <row r="352" spans="1:10" s="293" customFormat="1" ht="28.5" customHeight="1" x14ac:dyDescent="0.25">
      <c r="A352" s="290"/>
      <c r="B352" s="887" t="s">
        <v>698</v>
      </c>
      <c r="C352" s="887"/>
      <c r="D352" s="887"/>
      <c r="E352" s="887"/>
      <c r="F352" s="887"/>
      <c r="G352" s="887"/>
      <c r="H352" s="887"/>
      <c r="I352" s="333"/>
    </row>
    <row r="353" spans="1:9" s="293" customFormat="1" ht="71.25" customHeight="1" x14ac:dyDescent="0.25">
      <c r="A353" s="290"/>
      <c r="B353" s="887" t="s">
        <v>699</v>
      </c>
      <c r="C353" s="887"/>
      <c r="D353" s="887"/>
      <c r="E353" s="887"/>
      <c r="F353" s="887"/>
      <c r="G353" s="887"/>
      <c r="H353" s="887"/>
      <c r="I353" s="333"/>
    </row>
    <row r="354" spans="1:9" s="293" customFormat="1" ht="33.75" customHeight="1" x14ac:dyDescent="0.25">
      <c r="A354" s="290"/>
      <c r="B354" s="887" t="s">
        <v>700</v>
      </c>
      <c r="C354" s="887"/>
      <c r="D354" s="887"/>
      <c r="E354" s="887"/>
      <c r="F354" s="887"/>
      <c r="G354" s="887"/>
      <c r="H354" s="887"/>
      <c r="I354" s="333"/>
    </row>
    <row r="355" spans="1:9" x14ac:dyDescent="0.25">
      <c r="B355" s="932"/>
      <c r="C355" s="932"/>
      <c r="D355" s="932"/>
      <c r="E355" s="932"/>
      <c r="F355" s="932"/>
      <c r="G355" s="932"/>
      <c r="H355" s="932"/>
      <c r="I355" s="339"/>
    </row>
    <row r="356" spans="1:9" x14ac:dyDescent="0.25">
      <c r="B356" s="311"/>
      <c r="I356" s="339"/>
    </row>
    <row r="357" spans="1:9" s="293" customFormat="1" ht="20.25" customHeight="1" x14ac:dyDescent="0.25">
      <c r="A357" s="290" t="s">
        <v>701</v>
      </c>
      <c r="B357" s="889" t="s">
        <v>702</v>
      </c>
      <c r="C357" s="889"/>
      <c r="D357" s="889"/>
      <c r="E357" s="889"/>
      <c r="F357" s="889"/>
      <c r="G357" s="291"/>
      <c r="H357" s="298">
        <v>1452430</v>
      </c>
      <c r="I357" s="333"/>
    </row>
    <row r="358" spans="1:9" s="293" customFormat="1" ht="20.25" customHeight="1" x14ac:dyDescent="0.25">
      <c r="A358" s="290"/>
      <c r="B358" s="295"/>
      <c r="F358" s="291"/>
      <c r="G358" s="291"/>
      <c r="H358" s="291"/>
      <c r="I358" s="333"/>
    </row>
    <row r="359" spans="1:9" s="293" customFormat="1" ht="20.25" customHeight="1" x14ac:dyDescent="0.25">
      <c r="A359" s="290"/>
      <c r="B359" s="890" t="s">
        <v>703</v>
      </c>
      <c r="C359" s="890"/>
      <c r="D359" s="890"/>
      <c r="E359" s="890"/>
      <c r="F359" s="890"/>
      <c r="G359" s="299">
        <v>1452430</v>
      </c>
      <c r="H359" s="291"/>
      <c r="I359" s="333"/>
    </row>
    <row r="360" spans="1:9" s="293" customFormat="1" ht="20.25" customHeight="1" x14ac:dyDescent="0.25">
      <c r="A360" s="290"/>
      <c r="B360" s="294"/>
      <c r="F360" s="291"/>
      <c r="G360" s="291"/>
      <c r="H360" s="291"/>
      <c r="I360" s="333"/>
    </row>
    <row r="361" spans="1:9" s="293" customFormat="1" ht="20.25" customHeight="1" x14ac:dyDescent="0.25">
      <c r="A361" s="290"/>
      <c r="B361" s="890" t="s">
        <v>704</v>
      </c>
      <c r="C361" s="890"/>
      <c r="D361" s="890"/>
      <c r="E361" s="890"/>
      <c r="F361" s="890"/>
      <c r="G361" s="890"/>
      <c r="H361" s="890"/>
      <c r="I361" s="333"/>
    </row>
    <row r="362" spans="1:9" s="293" customFormat="1" ht="20.25" customHeight="1" x14ac:dyDescent="0.25">
      <c r="A362" s="290" t="s">
        <v>705</v>
      </c>
      <c r="B362" s="889" t="s">
        <v>706</v>
      </c>
      <c r="C362" s="889"/>
      <c r="D362" s="889"/>
      <c r="E362" s="889"/>
      <c r="F362" s="889"/>
      <c r="G362" s="291"/>
      <c r="H362" s="299">
        <v>2390381</v>
      </c>
      <c r="I362" s="333"/>
    </row>
    <row r="363" spans="1:9" s="293" customFormat="1" x14ac:dyDescent="0.25">
      <c r="A363" s="290"/>
      <c r="B363" s="315"/>
      <c r="C363" s="315"/>
      <c r="D363" s="315"/>
      <c r="E363" s="315"/>
      <c r="F363" s="381"/>
      <c r="G363" s="291"/>
      <c r="H363" s="291"/>
      <c r="I363" s="333"/>
    </row>
    <row r="364" spans="1:9" s="293" customFormat="1" x14ac:dyDescent="0.25">
      <c r="A364" s="290"/>
      <c r="B364" s="293" t="s">
        <v>707</v>
      </c>
      <c r="F364" s="291"/>
      <c r="G364" s="299">
        <v>2390381</v>
      </c>
      <c r="H364" s="291"/>
      <c r="I364" s="333"/>
    </row>
    <row r="365" spans="1:9" x14ac:dyDescent="0.25">
      <c r="B365" s="933"/>
      <c r="C365" s="933"/>
      <c r="D365" s="933"/>
      <c r="E365" s="933"/>
      <c r="F365" s="933"/>
      <c r="I365" s="339"/>
    </row>
    <row r="366" spans="1:9" s="293" customFormat="1" ht="38.25" customHeight="1" x14ac:dyDescent="0.25">
      <c r="A366" s="290"/>
      <c r="B366" s="887" t="s">
        <v>708</v>
      </c>
      <c r="C366" s="887"/>
      <c r="D366" s="887"/>
      <c r="E366" s="887"/>
      <c r="F366" s="887"/>
      <c r="G366" s="887"/>
      <c r="H366" s="887"/>
      <c r="I366" s="333"/>
    </row>
    <row r="367" spans="1:9" s="293" customFormat="1" ht="27" customHeight="1" x14ac:dyDescent="0.2">
      <c r="A367" s="290"/>
      <c r="B367" s="888" t="s">
        <v>709</v>
      </c>
      <c r="C367" s="888"/>
      <c r="D367" s="888"/>
      <c r="E367" s="888"/>
      <c r="F367" s="888"/>
      <c r="G367" s="888"/>
      <c r="H367" s="888"/>
      <c r="I367" s="333"/>
    </row>
    <row r="368" spans="1:9" ht="27" customHeight="1" x14ac:dyDescent="0.2">
      <c r="B368" s="323"/>
      <c r="C368" s="323"/>
      <c r="D368" s="323"/>
      <c r="E368" s="323"/>
      <c r="F368" s="323"/>
      <c r="G368" s="323"/>
      <c r="H368" s="323"/>
      <c r="I368" s="339"/>
    </row>
    <row r="369" spans="1:9" s="293" customFormat="1" x14ac:dyDescent="0.25">
      <c r="A369" s="290"/>
      <c r="B369" s="292" t="s">
        <v>710</v>
      </c>
      <c r="F369" s="291"/>
      <c r="G369" s="291"/>
      <c r="H369" s="291"/>
      <c r="I369" s="333"/>
    </row>
    <row r="370" spans="1:9" s="293" customFormat="1" x14ac:dyDescent="0.25">
      <c r="A370" s="290"/>
      <c r="B370" s="295"/>
      <c r="F370" s="291"/>
      <c r="G370" s="291"/>
      <c r="H370" s="291"/>
      <c r="I370" s="333"/>
    </row>
    <row r="371" spans="1:9" s="293" customFormat="1" x14ac:dyDescent="0.25">
      <c r="A371" s="290"/>
      <c r="B371" s="889" t="s">
        <v>711</v>
      </c>
      <c r="C371" s="889"/>
      <c r="D371" s="889"/>
      <c r="E371" s="889"/>
      <c r="F371" s="889"/>
      <c r="G371" s="291"/>
      <c r="H371" s="298">
        <v>60321536.490000002</v>
      </c>
      <c r="I371" s="333"/>
    </row>
    <row r="372" spans="1:9" s="293" customFormat="1" x14ac:dyDescent="0.25">
      <c r="A372" s="290"/>
      <c r="B372" s="295"/>
      <c r="F372" s="291"/>
      <c r="G372" s="291"/>
      <c r="H372" s="291"/>
      <c r="I372" s="333"/>
    </row>
    <row r="373" spans="1:9" s="293" customFormat="1" x14ac:dyDescent="0.25">
      <c r="A373" s="290" t="s">
        <v>712</v>
      </c>
      <c r="B373" s="890" t="s">
        <v>713</v>
      </c>
      <c r="C373" s="890"/>
      <c r="D373" s="890"/>
      <c r="E373" s="890"/>
      <c r="F373" s="890"/>
      <c r="G373" s="299">
        <v>60321536.490000002</v>
      </c>
      <c r="H373" s="291"/>
      <c r="I373" s="333"/>
    </row>
    <row r="374" spans="1:9" s="293" customFormat="1" x14ac:dyDescent="0.25">
      <c r="A374" s="290"/>
      <c r="B374" s="294"/>
      <c r="F374" s="291"/>
      <c r="G374" s="291"/>
      <c r="H374" s="291"/>
      <c r="I374" s="333"/>
    </row>
    <row r="375" spans="1:9" s="293" customFormat="1" ht="25.5" customHeight="1" x14ac:dyDescent="0.25">
      <c r="A375" s="290"/>
      <c r="B375" s="887" t="s">
        <v>714</v>
      </c>
      <c r="C375" s="887"/>
      <c r="D375" s="887"/>
      <c r="E375" s="887"/>
      <c r="F375" s="887"/>
      <c r="G375" s="887"/>
      <c r="H375" s="887"/>
      <c r="I375" s="333"/>
    </row>
    <row r="376" spans="1:9" s="293" customFormat="1" x14ac:dyDescent="0.25">
      <c r="A376" s="290"/>
      <c r="B376" s="382"/>
      <c r="F376" s="291"/>
      <c r="G376" s="291"/>
      <c r="H376" s="291"/>
      <c r="I376" s="333"/>
    </row>
    <row r="377" spans="1:9" s="293" customFormat="1" x14ac:dyDescent="0.25">
      <c r="A377" s="290" t="s">
        <v>52</v>
      </c>
      <c r="B377" s="889" t="s">
        <v>715</v>
      </c>
      <c r="C377" s="889"/>
      <c r="D377" s="889"/>
      <c r="E377" s="889"/>
      <c r="F377" s="889"/>
      <c r="H377" s="383">
        <f>G378+G379+G380+G381</f>
        <v>1334505080.72</v>
      </c>
      <c r="I377" s="333"/>
    </row>
    <row r="378" spans="1:9" s="293" customFormat="1" ht="18" customHeight="1" x14ac:dyDescent="0.25">
      <c r="A378" s="290" t="s">
        <v>716</v>
      </c>
      <c r="B378" s="293" t="s">
        <v>717</v>
      </c>
      <c r="F378" s="291"/>
      <c r="G378" s="291">
        <v>9043214</v>
      </c>
      <c r="H378" s="298"/>
      <c r="I378" s="333"/>
    </row>
    <row r="379" spans="1:9" s="293" customFormat="1" ht="22.5" customHeight="1" x14ac:dyDescent="0.25">
      <c r="A379" s="290" t="s">
        <v>718</v>
      </c>
      <c r="B379" s="293" t="s">
        <v>719</v>
      </c>
      <c r="F379" s="291"/>
      <c r="G379" s="299">
        <v>1333960030</v>
      </c>
      <c r="H379" s="291"/>
      <c r="I379" s="333"/>
    </row>
    <row r="380" spans="1:9" s="293" customFormat="1" ht="22.5" customHeight="1" x14ac:dyDescent="0.25">
      <c r="A380" s="290" t="s">
        <v>720</v>
      </c>
      <c r="B380" s="293" t="s">
        <v>721</v>
      </c>
      <c r="G380" s="299">
        <v>-8579093.7799999993</v>
      </c>
      <c r="H380" s="291"/>
      <c r="I380" s="333"/>
    </row>
    <row r="381" spans="1:9" s="293" customFormat="1" ht="22.5" customHeight="1" x14ac:dyDescent="0.25">
      <c r="A381" s="290" t="s">
        <v>722</v>
      </c>
      <c r="B381" s="293" t="s">
        <v>723</v>
      </c>
      <c r="G381" s="299">
        <v>80930.5</v>
      </c>
      <c r="H381" s="291"/>
      <c r="I381" s="333"/>
    </row>
    <row r="382" spans="1:9" x14ac:dyDescent="0.25">
      <c r="B382" s="934"/>
      <c r="C382" s="934"/>
      <c r="D382" s="934"/>
      <c r="E382" s="934"/>
      <c r="F382" s="934"/>
      <c r="G382" s="934"/>
      <c r="H382" s="934"/>
      <c r="I382" s="339"/>
    </row>
    <row r="383" spans="1:9" s="293" customFormat="1" x14ac:dyDescent="0.25">
      <c r="A383" s="290"/>
      <c r="B383" s="883" t="s">
        <v>724</v>
      </c>
      <c r="C383" s="883"/>
      <c r="D383" s="883"/>
      <c r="E383" s="883"/>
      <c r="F383" s="883"/>
      <c r="G383" s="883"/>
      <c r="H383" s="883"/>
      <c r="I383" s="333"/>
    </row>
    <row r="384" spans="1:9" s="293" customFormat="1" x14ac:dyDescent="0.25">
      <c r="A384" s="290"/>
      <c r="B384" s="295"/>
      <c r="F384" s="291"/>
      <c r="G384" s="291"/>
      <c r="H384" s="291"/>
      <c r="I384" s="333"/>
    </row>
    <row r="385" spans="1:10" s="293" customFormat="1" x14ac:dyDescent="0.25">
      <c r="A385" s="290"/>
      <c r="B385" s="935" t="s">
        <v>172</v>
      </c>
      <c r="C385" s="935"/>
      <c r="D385" s="935"/>
      <c r="E385" s="935"/>
      <c r="F385" s="935"/>
      <c r="G385" s="935"/>
      <c r="H385" s="935"/>
      <c r="I385" s="333"/>
    </row>
    <row r="386" spans="1:10" s="293" customFormat="1" x14ac:dyDescent="0.25">
      <c r="A386" s="290"/>
      <c r="B386" s="294"/>
      <c r="F386" s="291"/>
      <c r="G386" s="291"/>
      <c r="H386" s="291"/>
      <c r="I386" s="333"/>
    </row>
    <row r="387" spans="1:10" s="293" customFormat="1" ht="17.25" customHeight="1" x14ac:dyDescent="0.25">
      <c r="A387" s="290" t="s">
        <v>725</v>
      </c>
      <c r="B387" s="890" t="s">
        <v>726</v>
      </c>
      <c r="C387" s="890"/>
      <c r="D387" s="890"/>
      <c r="E387" s="890"/>
      <c r="F387" s="890"/>
      <c r="G387" s="890"/>
      <c r="H387" s="890"/>
      <c r="I387" s="333"/>
    </row>
    <row r="388" spans="1:10" s="293" customFormat="1" ht="12.75" thickBot="1" x14ac:dyDescent="0.3">
      <c r="A388" s="290"/>
      <c r="B388" s="382"/>
      <c r="F388" s="291"/>
      <c r="G388" s="291"/>
      <c r="H388" s="291"/>
      <c r="I388" s="333"/>
    </row>
    <row r="389" spans="1:10" s="293" customFormat="1" ht="16.5" customHeight="1" thickTop="1" thickBot="1" x14ac:dyDescent="0.3">
      <c r="A389" s="290"/>
      <c r="C389" s="936" t="s">
        <v>399</v>
      </c>
      <c r="D389" s="936"/>
      <c r="E389" s="936"/>
      <c r="F389" s="302" t="s">
        <v>381</v>
      </c>
      <c r="G389" s="291"/>
      <c r="H389" s="291"/>
      <c r="I389" s="333"/>
    </row>
    <row r="390" spans="1:10" s="293" customFormat="1" ht="19.5" customHeight="1" x14ac:dyDescent="0.25">
      <c r="A390" s="290"/>
      <c r="C390" s="912" t="s">
        <v>727</v>
      </c>
      <c r="D390" s="912"/>
      <c r="E390" s="912"/>
      <c r="F390" s="352">
        <v>396898524</v>
      </c>
      <c r="G390" s="291"/>
      <c r="H390" s="291"/>
      <c r="I390" s="333"/>
      <c r="J390" s="333"/>
    </row>
    <row r="391" spans="1:10" s="293" customFormat="1" ht="16.5" customHeight="1" x14ac:dyDescent="0.25">
      <c r="A391" s="290"/>
      <c r="C391" s="912" t="s">
        <v>728</v>
      </c>
      <c r="D391" s="912"/>
      <c r="E391" s="912"/>
      <c r="F391" s="352">
        <v>60358</v>
      </c>
      <c r="G391" s="291"/>
      <c r="H391" s="291"/>
      <c r="I391" s="333"/>
    </row>
    <row r="392" spans="1:10" s="293" customFormat="1" ht="16.5" customHeight="1" x14ac:dyDescent="0.25">
      <c r="A392" s="290"/>
      <c r="C392" s="912" t="s">
        <v>33</v>
      </c>
      <c r="D392" s="912"/>
      <c r="E392" s="912"/>
      <c r="F392" s="352">
        <v>6550619</v>
      </c>
      <c r="G392" s="291"/>
      <c r="H392" s="291"/>
      <c r="I392" s="333"/>
    </row>
    <row r="393" spans="1:10" s="293" customFormat="1" ht="15.75" customHeight="1" x14ac:dyDescent="0.25">
      <c r="A393" s="290"/>
      <c r="B393" s="328"/>
      <c r="C393" s="912" t="s">
        <v>729</v>
      </c>
      <c r="D393" s="912"/>
      <c r="E393" s="912"/>
      <c r="F393" s="352">
        <v>20440</v>
      </c>
      <c r="G393" s="291"/>
      <c r="H393" s="291"/>
      <c r="I393" s="333"/>
    </row>
    <row r="394" spans="1:10" s="293" customFormat="1" ht="18.75" customHeight="1" thickBot="1" x14ac:dyDescent="0.3">
      <c r="A394" s="290"/>
      <c r="C394" s="912" t="s">
        <v>206</v>
      </c>
      <c r="D394" s="912"/>
      <c r="E394" s="912"/>
      <c r="F394" s="352">
        <v>97369</v>
      </c>
      <c r="G394" s="291"/>
      <c r="H394" s="291" t="s">
        <v>52</v>
      </c>
      <c r="I394" s="333"/>
    </row>
    <row r="395" spans="1:10" s="293" customFormat="1" ht="12.75" thickBot="1" x14ac:dyDescent="0.3">
      <c r="A395" s="290"/>
      <c r="C395" s="306"/>
      <c r="D395" s="306"/>
      <c r="E395" s="384" t="s">
        <v>214</v>
      </c>
      <c r="F395" s="385">
        <v>403627310</v>
      </c>
      <c r="G395" s="291"/>
      <c r="H395" s="291"/>
      <c r="I395" s="333"/>
    </row>
    <row r="396" spans="1:10" s="293" customFormat="1" ht="12.75" thickTop="1" x14ac:dyDescent="0.25">
      <c r="A396" s="290"/>
      <c r="B396" s="294"/>
      <c r="F396" s="291"/>
      <c r="G396" s="291"/>
      <c r="H396" s="291"/>
      <c r="I396" s="333"/>
    </row>
    <row r="397" spans="1:10" ht="60" customHeight="1" x14ac:dyDescent="0.25">
      <c r="B397" s="887" t="s">
        <v>730</v>
      </c>
      <c r="C397" s="887"/>
      <c r="D397" s="887"/>
      <c r="E397" s="887"/>
      <c r="F397" s="887"/>
      <c r="G397" s="887"/>
      <c r="H397" s="887"/>
      <c r="I397" s="339"/>
    </row>
    <row r="398" spans="1:10" ht="69" customHeight="1" x14ac:dyDescent="0.25">
      <c r="B398" s="887" t="s">
        <v>731</v>
      </c>
      <c r="C398" s="887"/>
      <c r="D398" s="887"/>
      <c r="E398" s="887"/>
      <c r="F398" s="887"/>
      <c r="G398" s="887"/>
      <c r="H398" s="887"/>
      <c r="I398" s="339"/>
    </row>
    <row r="399" spans="1:10" ht="22.5" customHeight="1" x14ac:dyDescent="0.25">
      <c r="B399" s="912" t="s">
        <v>732</v>
      </c>
      <c r="C399" s="912"/>
      <c r="D399" s="912"/>
      <c r="E399" s="912"/>
      <c r="F399" s="912"/>
      <c r="G399" s="912"/>
      <c r="H399" s="912"/>
      <c r="I399" s="339"/>
    </row>
    <row r="400" spans="1:10" ht="21" customHeight="1" x14ac:dyDescent="0.25">
      <c r="B400" s="887" t="s">
        <v>733</v>
      </c>
      <c r="C400" s="887"/>
      <c r="D400" s="887"/>
      <c r="E400" s="887"/>
      <c r="F400" s="887"/>
      <c r="G400" s="887"/>
      <c r="H400" s="887"/>
      <c r="I400" s="339"/>
    </row>
    <row r="401" spans="1:9" s="293" customFormat="1" ht="22.5" customHeight="1" x14ac:dyDescent="0.25">
      <c r="A401" s="290"/>
      <c r="B401" s="889" t="s">
        <v>734</v>
      </c>
      <c r="C401" s="889"/>
      <c r="D401" s="889"/>
      <c r="E401" s="889"/>
      <c r="F401" s="889"/>
      <c r="G401" s="291"/>
      <c r="H401" s="291"/>
      <c r="I401" s="333"/>
    </row>
    <row r="402" spans="1:9" s="293" customFormat="1" x14ac:dyDescent="0.25">
      <c r="A402" s="290"/>
      <c r="B402" s="386"/>
      <c r="C402" s="386"/>
      <c r="D402" s="386"/>
      <c r="E402" s="386"/>
      <c r="F402" s="386"/>
      <c r="G402" s="291"/>
      <c r="H402" s="291"/>
      <c r="I402" s="333"/>
    </row>
    <row r="403" spans="1:9" s="293" customFormat="1" ht="33.75" customHeight="1" thickBot="1" x14ac:dyDescent="0.3">
      <c r="A403" s="290" t="s">
        <v>735</v>
      </c>
      <c r="B403" s="887" t="s">
        <v>736</v>
      </c>
      <c r="C403" s="887"/>
      <c r="D403" s="887"/>
      <c r="E403" s="887"/>
      <c r="F403" s="887"/>
      <c r="G403" s="887"/>
      <c r="H403" s="887"/>
      <c r="I403" s="333"/>
    </row>
    <row r="404" spans="1:9" s="293" customFormat="1" ht="13.5" thickTop="1" thickBot="1" x14ac:dyDescent="0.3">
      <c r="A404" s="290"/>
      <c r="C404" s="936" t="s">
        <v>399</v>
      </c>
      <c r="D404" s="936"/>
      <c r="E404" s="936"/>
      <c r="F404" s="302" t="s">
        <v>381</v>
      </c>
      <c r="G404" s="291"/>
      <c r="H404" s="291"/>
      <c r="I404" s="333"/>
    </row>
    <row r="405" spans="1:9" s="293" customFormat="1" ht="18.75" customHeight="1" x14ac:dyDescent="0.25">
      <c r="A405" s="290"/>
      <c r="C405" s="937" t="s">
        <v>19</v>
      </c>
      <c r="D405" s="937"/>
      <c r="E405" s="937"/>
      <c r="F405" s="352">
        <v>174809366</v>
      </c>
      <c r="G405" s="291"/>
      <c r="H405" s="291"/>
      <c r="I405" s="333"/>
    </row>
    <row r="406" spans="1:9" s="293" customFormat="1" ht="18.75" customHeight="1" x14ac:dyDescent="0.25">
      <c r="A406" s="290"/>
      <c r="C406" s="912" t="s">
        <v>20</v>
      </c>
      <c r="D406" s="912"/>
      <c r="E406" s="912"/>
      <c r="F406" s="352">
        <v>22298099</v>
      </c>
      <c r="G406" s="291"/>
      <c r="H406" s="291"/>
      <c r="I406" s="333"/>
    </row>
    <row r="407" spans="1:9" s="293" customFormat="1" ht="18.75" customHeight="1" x14ac:dyDescent="0.25">
      <c r="A407" s="290"/>
      <c r="C407" s="912" t="s">
        <v>21</v>
      </c>
      <c r="D407" s="912"/>
      <c r="E407" s="912"/>
      <c r="F407" s="352">
        <v>168528025</v>
      </c>
      <c r="G407" s="291"/>
      <c r="H407" s="291"/>
      <c r="I407" s="333"/>
    </row>
    <row r="408" spans="1:9" s="293" customFormat="1" ht="18.75" customHeight="1" x14ac:dyDescent="0.25">
      <c r="A408" s="290"/>
      <c r="C408" s="912" t="s">
        <v>191</v>
      </c>
      <c r="D408" s="912"/>
      <c r="E408" s="387"/>
      <c r="F408" s="352">
        <v>18589035</v>
      </c>
      <c r="G408" s="291"/>
      <c r="H408" s="291"/>
      <c r="I408" s="333"/>
    </row>
    <row r="409" spans="1:9" s="293" customFormat="1" ht="18.75" customHeight="1" x14ac:dyDescent="0.25">
      <c r="A409" s="290"/>
      <c r="B409" s="328"/>
      <c r="C409" s="912" t="s">
        <v>737</v>
      </c>
      <c r="D409" s="912"/>
      <c r="E409" s="912"/>
      <c r="F409" s="352">
        <v>3388385.34</v>
      </c>
      <c r="G409" s="291"/>
      <c r="H409" s="291"/>
      <c r="I409" s="333"/>
    </row>
    <row r="410" spans="1:9" s="293" customFormat="1" ht="18.75" customHeight="1" x14ac:dyDescent="0.25">
      <c r="A410" s="290"/>
      <c r="B410" s="328"/>
      <c r="C410" s="912" t="s">
        <v>738</v>
      </c>
      <c r="D410" s="912"/>
      <c r="E410" s="912"/>
      <c r="F410" s="352">
        <v>21551.74</v>
      </c>
      <c r="G410" s="291"/>
      <c r="H410" s="291"/>
      <c r="I410" s="333"/>
    </row>
    <row r="411" spans="1:9" s="293" customFormat="1" ht="18.75" customHeight="1" thickBot="1" x14ac:dyDescent="0.3">
      <c r="A411" s="290"/>
      <c r="C411" s="917" t="s">
        <v>288</v>
      </c>
      <c r="D411" s="917"/>
      <c r="E411" s="917"/>
      <c r="F411" s="352">
        <v>6949633.4800000004</v>
      </c>
      <c r="G411" s="291"/>
      <c r="H411" s="291"/>
      <c r="I411" s="333"/>
    </row>
    <row r="412" spans="1:9" s="293" customFormat="1" ht="12.75" thickBot="1" x14ac:dyDescent="0.3">
      <c r="A412" s="290"/>
      <c r="C412" s="938" t="s">
        <v>739</v>
      </c>
      <c r="D412" s="938"/>
      <c r="E412" s="938"/>
      <c r="F412" s="388">
        <f>SUM(F405:F411)</f>
        <v>394584095.56</v>
      </c>
      <c r="G412" s="291"/>
      <c r="H412" s="291"/>
    </row>
    <row r="413" spans="1:9" ht="12.75" thickTop="1" x14ac:dyDescent="0.25">
      <c r="B413" s="389"/>
    </row>
    <row r="414" spans="1:9" s="293" customFormat="1" ht="43.5" customHeight="1" x14ac:dyDescent="0.25">
      <c r="A414" s="290"/>
      <c r="B414" s="887" t="s">
        <v>740</v>
      </c>
      <c r="C414" s="887"/>
      <c r="D414" s="887"/>
      <c r="E414" s="887"/>
      <c r="F414" s="887"/>
      <c r="G414" s="887"/>
      <c r="H414" s="887"/>
    </row>
    <row r="415" spans="1:9" s="293" customFormat="1" ht="66.75" customHeight="1" x14ac:dyDescent="0.25">
      <c r="A415" s="290"/>
      <c r="B415" s="887" t="s">
        <v>741</v>
      </c>
      <c r="C415" s="887"/>
      <c r="D415" s="887"/>
      <c r="E415" s="887"/>
      <c r="F415" s="887"/>
      <c r="G415" s="887"/>
      <c r="H415" s="887"/>
    </row>
    <row r="416" spans="1:9" s="293" customFormat="1" ht="42.75" customHeight="1" x14ac:dyDescent="0.25">
      <c r="A416" s="290"/>
      <c r="B416" s="887" t="s">
        <v>742</v>
      </c>
      <c r="C416" s="887"/>
      <c r="D416" s="887"/>
      <c r="E416" s="887"/>
      <c r="F416" s="887"/>
      <c r="G416" s="887"/>
      <c r="H416" s="887"/>
    </row>
    <row r="417" spans="1:8" s="293" customFormat="1" ht="42.75" customHeight="1" x14ac:dyDescent="0.25">
      <c r="A417" s="290"/>
      <c r="B417" s="887" t="s">
        <v>743</v>
      </c>
      <c r="C417" s="887"/>
      <c r="D417" s="887"/>
      <c r="E417" s="887"/>
      <c r="F417" s="887"/>
      <c r="G417" s="887"/>
      <c r="H417" s="887"/>
    </row>
    <row r="418" spans="1:8" s="293" customFormat="1" ht="45" customHeight="1" x14ac:dyDescent="0.25">
      <c r="A418" s="290"/>
      <c r="B418" s="929" t="s">
        <v>744</v>
      </c>
      <c r="C418" s="929"/>
      <c r="D418" s="929"/>
      <c r="E418" s="929"/>
      <c r="F418" s="929"/>
      <c r="G418" s="929"/>
      <c r="H418" s="929"/>
    </row>
    <row r="419" spans="1:8" s="293" customFormat="1" ht="18.75" customHeight="1" x14ac:dyDescent="0.25">
      <c r="A419" s="290"/>
      <c r="B419" s="883" t="s">
        <v>745</v>
      </c>
      <c r="C419" s="883"/>
      <c r="D419" s="883"/>
      <c r="E419" s="883"/>
      <c r="F419" s="883"/>
      <c r="G419" s="883"/>
      <c r="H419" s="883"/>
    </row>
    <row r="420" spans="1:8" s="293" customFormat="1" ht="12.75" customHeight="1" x14ac:dyDescent="0.25">
      <c r="A420" s="290"/>
      <c r="B420" s="390"/>
      <c r="C420" s="390"/>
      <c r="D420" s="390"/>
      <c r="E420" s="390"/>
      <c r="F420" s="390"/>
      <c r="G420" s="390"/>
      <c r="H420" s="390"/>
    </row>
    <row r="421" spans="1:8" s="293" customFormat="1" ht="12.75" customHeight="1" x14ac:dyDescent="0.2">
      <c r="A421" s="290"/>
      <c r="B421" s="315" t="s">
        <v>746</v>
      </c>
      <c r="C421" s="391"/>
      <c r="D421" s="391"/>
      <c r="E421" s="391"/>
      <c r="F421" s="391"/>
      <c r="G421" s="392">
        <v>4728623.29</v>
      </c>
      <c r="H421" s="391"/>
    </row>
    <row r="422" spans="1:8" s="293" customFormat="1" ht="12.75" customHeight="1" thickBot="1" x14ac:dyDescent="0.25">
      <c r="A422" s="290"/>
      <c r="B422" s="315"/>
      <c r="C422" s="391"/>
      <c r="D422" s="391"/>
      <c r="E422" s="391"/>
      <c r="F422" s="391"/>
      <c r="G422" s="393"/>
      <c r="H422" s="391"/>
    </row>
    <row r="423" spans="1:8" s="293" customFormat="1" ht="12.75" customHeight="1" thickTop="1" thickBot="1" x14ac:dyDescent="0.25">
      <c r="A423" s="290"/>
      <c r="B423" s="394" t="s">
        <v>129</v>
      </c>
      <c r="C423" s="939" t="s">
        <v>747</v>
      </c>
      <c r="D423" s="939"/>
      <c r="E423" s="394" t="s">
        <v>748</v>
      </c>
      <c r="F423" s="394" t="s">
        <v>749</v>
      </c>
      <c r="G423" s="394" t="s">
        <v>750</v>
      </c>
      <c r="H423" s="394" t="s">
        <v>395</v>
      </c>
    </row>
    <row r="424" spans="1:8" s="293" customFormat="1" ht="18" customHeight="1" x14ac:dyDescent="0.2">
      <c r="A424" s="290"/>
      <c r="B424" s="395" t="s">
        <v>751</v>
      </c>
      <c r="C424" s="940" t="s">
        <v>752</v>
      </c>
      <c r="D424" s="940"/>
      <c r="E424" s="396">
        <v>161</v>
      </c>
      <c r="F424" s="397">
        <v>1103953.3500000001</v>
      </c>
      <c r="G424" s="397">
        <v>1362151.94</v>
      </c>
      <c r="H424" s="398">
        <v>2466105.29</v>
      </c>
    </row>
    <row r="425" spans="1:8" s="293" customFormat="1" ht="18" customHeight="1" thickBot="1" x14ac:dyDescent="0.25">
      <c r="A425" s="290"/>
      <c r="B425" s="395" t="s">
        <v>751</v>
      </c>
      <c r="C425" s="941" t="s">
        <v>753</v>
      </c>
      <c r="D425" s="941"/>
      <c r="E425" s="396">
        <v>199</v>
      </c>
      <c r="F425" s="397">
        <v>852974.66</v>
      </c>
      <c r="G425" s="397">
        <v>1409543.34</v>
      </c>
      <c r="H425" s="398">
        <v>2262518</v>
      </c>
    </row>
    <row r="426" spans="1:8" s="293" customFormat="1" ht="12.75" customHeight="1" thickBot="1" x14ac:dyDescent="0.25">
      <c r="A426" s="290"/>
      <c r="B426" s="399"/>
      <c r="C426" s="399"/>
      <c r="D426" s="399"/>
      <c r="E426" s="399" t="s">
        <v>395</v>
      </c>
      <c r="F426" s="400">
        <v>1956928.0100000002</v>
      </c>
      <c r="G426" s="400">
        <v>2771695.2800000003</v>
      </c>
      <c r="H426" s="400">
        <v>4728623.29</v>
      </c>
    </row>
    <row r="427" spans="1:8" ht="12.75" customHeight="1" thickTop="1" x14ac:dyDescent="0.25">
      <c r="B427" s="401"/>
      <c r="C427" s="401"/>
      <c r="D427" s="401"/>
      <c r="E427" s="401"/>
      <c r="F427" s="401"/>
      <c r="G427" s="401"/>
      <c r="H427" s="401"/>
    </row>
    <row r="428" spans="1:8" s="293" customFormat="1" x14ac:dyDescent="0.25">
      <c r="A428" s="290"/>
      <c r="B428" s="917" t="s">
        <v>754</v>
      </c>
      <c r="C428" s="917"/>
      <c r="D428" s="917"/>
      <c r="E428" s="350"/>
      <c r="F428" s="350"/>
      <c r="G428" s="350"/>
      <c r="H428" s="350"/>
    </row>
    <row r="429" spans="1:8" s="293" customFormat="1" ht="9" customHeight="1" x14ac:dyDescent="0.25">
      <c r="A429" s="290"/>
      <c r="B429" s="316"/>
      <c r="C429" s="316"/>
      <c r="D429" s="316"/>
      <c r="E429" s="350"/>
      <c r="F429" s="350"/>
      <c r="G429" s="350"/>
      <c r="H429" s="350"/>
    </row>
    <row r="430" spans="1:8" s="293" customFormat="1" x14ac:dyDescent="0.25">
      <c r="A430" s="290"/>
      <c r="B430" s="890" t="s">
        <v>755</v>
      </c>
      <c r="C430" s="890"/>
      <c r="D430" s="890"/>
      <c r="E430" s="890"/>
      <c r="F430" s="890"/>
      <c r="G430" s="890"/>
      <c r="H430" s="890"/>
    </row>
    <row r="431" spans="1:8" x14ac:dyDescent="0.25">
      <c r="B431" s="402"/>
      <c r="C431" s="402"/>
      <c r="D431" s="402"/>
      <c r="E431" s="402"/>
      <c r="F431" s="402"/>
      <c r="G431" s="402"/>
      <c r="H431" s="402"/>
    </row>
    <row r="432" spans="1:8" ht="30" customHeight="1" x14ac:dyDescent="0.25">
      <c r="B432" s="887" t="s">
        <v>756</v>
      </c>
      <c r="C432" s="887"/>
      <c r="D432" s="887"/>
      <c r="E432" s="887"/>
      <c r="F432" s="887"/>
      <c r="G432" s="887"/>
      <c r="H432" s="887"/>
    </row>
    <row r="433" spans="1:8" ht="28.5" customHeight="1" x14ac:dyDescent="0.25">
      <c r="B433" s="887" t="s">
        <v>757</v>
      </c>
      <c r="C433" s="887"/>
      <c r="D433" s="887"/>
      <c r="E433" s="887"/>
      <c r="F433" s="887"/>
      <c r="G433" s="887"/>
      <c r="H433" s="887"/>
    </row>
    <row r="434" spans="1:8" x14ac:dyDescent="0.25">
      <c r="B434" s="887" t="s">
        <v>758</v>
      </c>
      <c r="C434" s="887"/>
      <c r="D434" s="887"/>
      <c r="E434" s="887"/>
      <c r="F434" s="887"/>
      <c r="G434" s="887"/>
      <c r="H434" s="887"/>
    </row>
    <row r="435" spans="1:8" x14ac:dyDescent="0.25">
      <c r="B435" s="533"/>
      <c r="C435" s="533"/>
      <c r="D435" s="533"/>
      <c r="E435" s="533"/>
      <c r="F435" s="533"/>
      <c r="G435" s="533"/>
      <c r="H435" s="533"/>
    </row>
    <row r="436" spans="1:8" s="293" customFormat="1" x14ac:dyDescent="0.25">
      <c r="A436" s="290"/>
      <c r="B436" s="883" t="s">
        <v>759</v>
      </c>
      <c r="C436" s="883"/>
      <c r="D436" s="883"/>
      <c r="E436" s="883"/>
      <c r="F436" s="883"/>
      <c r="G436" s="883"/>
      <c r="H436" s="883"/>
    </row>
    <row r="437" spans="1:8" s="293" customFormat="1" x14ac:dyDescent="0.25">
      <c r="A437" s="290"/>
      <c r="B437" s="292"/>
      <c r="F437" s="291"/>
      <c r="G437" s="291"/>
      <c r="H437" s="291"/>
    </row>
    <row r="438" spans="1:8" s="293" customFormat="1" x14ac:dyDescent="0.25">
      <c r="A438" s="290"/>
      <c r="B438" s="935" t="s">
        <v>65</v>
      </c>
      <c r="C438" s="935"/>
      <c r="D438" s="935"/>
      <c r="E438" s="935"/>
      <c r="F438" s="935"/>
      <c r="G438" s="935"/>
      <c r="H438" s="935"/>
    </row>
    <row r="439" spans="1:8" s="293" customFormat="1" x14ac:dyDescent="0.25">
      <c r="A439" s="290"/>
      <c r="B439" s="295"/>
      <c r="F439" s="291"/>
      <c r="G439" s="291"/>
      <c r="H439" s="291"/>
    </row>
    <row r="440" spans="1:8" s="293" customFormat="1" ht="12.75" customHeight="1" x14ac:dyDescent="0.25">
      <c r="A440" s="290"/>
      <c r="B440" s="917" t="s">
        <v>760</v>
      </c>
      <c r="C440" s="917"/>
      <c r="D440" s="917"/>
      <c r="E440" s="917"/>
      <c r="F440" s="917"/>
      <c r="G440" s="917"/>
      <c r="H440" s="917"/>
    </row>
    <row r="441" spans="1:8" ht="12.75" thickBot="1" x14ac:dyDescent="0.3">
      <c r="B441" s="311"/>
      <c r="C441" s="403"/>
      <c r="D441" s="403"/>
      <c r="E441" s="403"/>
      <c r="F441" s="404"/>
      <c r="G441" s="405"/>
    </row>
    <row r="442" spans="1:8" s="293" customFormat="1" ht="13.5" thickTop="1" thickBot="1" x14ac:dyDescent="0.3">
      <c r="A442" s="290"/>
      <c r="B442" s="349"/>
      <c r="C442" s="406" t="s">
        <v>761</v>
      </c>
      <c r="D442" s="407" t="s">
        <v>762</v>
      </c>
      <c r="E442" s="302" t="s">
        <v>763</v>
      </c>
      <c r="F442" s="408">
        <v>43100</v>
      </c>
      <c r="G442" s="325"/>
      <c r="H442" s="291"/>
    </row>
    <row r="443" spans="1:8" s="293" customFormat="1" ht="9" customHeight="1" x14ac:dyDescent="0.25">
      <c r="A443" s="331"/>
      <c r="C443" s="293" t="s">
        <v>764</v>
      </c>
      <c r="D443" s="334"/>
      <c r="E443" s="327">
        <v>202000</v>
      </c>
      <c r="F443" s="327">
        <v>182000</v>
      </c>
      <c r="G443" s="327"/>
      <c r="H443" s="291"/>
    </row>
    <row r="444" spans="1:8" s="293" customFormat="1" ht="18" customHeight="1" x14ac:dyDescent="0.25">
      <c r="A444" s="331"/>
      <c r="C444" s="293" t="s">
        <v>765</v>
      </c>
      <c r="D444" s="335"/>
      <c r="E444" s="327">
        <v>4749753</v>
      </c>
      <c r="F444" s="327">
        <v>1895052.5</v>
      </c>
      <c r="G444" s="327"/>
      <c r="H444" s="291"/>
    </row>
    <row r="445" spans="1:8" s="293" customFormat="1" ht="18" customHeight="1" x14ac:dyDescent="0.25">
      <c r="A445" s="331"/>
      <c r="B445" s="330"/>
      <c r="C445" s="293" t="s">
        <v>766</v>
      </c>
      <c r="D445" s="335"/>
      <c r="E445" s="327">
        <v>1675833</v>
      </c>
      <c r="F445" s="327">
        <v>0</v>
      </c>
      <c r="G445" s="327"/>
      <c r="H445" s="291"/>
    </row>
    <row r="446" spans="1:8" s="293" customFormat="1" ht="18" customHeight="1" x14ac:dyDescent="0.25">
      <c r="A446" s="331"/>
      <c r="B446" s="330"/>
      <c r="C446" s="293" t="s">
        <v>767</v>
      </c>
      <c r="D446" s="335"/>
      <c r="E446" s="327">
        <v>0</v>
      </c>
      <c r="F446" s="327">
        <v>0</v>
      </c>
      <c r="G446" s="327"/>
      <c r="H446" s="291"/>
    </row>
    <row r="447" spans="1:8" s="293" customFormat="1" ht="18" customHeight="1" thickBot="1" x14ac:dyDescent="0.3">
      <c r="A447" s="290"/>
      <c r="B447" s="330"/>
      <c r="C447" s="293" t="s">
        <v>768</v>
      </c>
      <c r="D447" s="335"/>
      <c r="E447" s="327">
        <v>753688</v>
      </c>
      <c r="F447" s="327">
        <v>151198.21</v>
      </c>
      <c r="G447" s="327"/>
      <c r="H447" s="291"/>
    </row>
    <row r="448" spans="1:8" s="293" customFormat="1" ht="13.5" customHeight="1" thickBot="1" x14ac:dyDescent="0.3">
      <c r="A448" s="290"/>
      <c r="B448" s="409"/>
      <c r="C448" s="943" t="s">
        <v>769</v>
      </c>
      <c r="D448" s="943"/>
      <c r="E448" s="322">
        <v>7381274</v>
      </c>
      <c r="F448" s="322">
        <v>2228250.71</v>
      </c>
      <c r="G448" s="325"/>
      <c r="H448" s="291"/>
    </row>
    <row r="449" spans="1:8" ht="12.75" thickTop="1" x14ac:dyDescent="0.25">
      <c r="B449" s="311"/>
      <c r="G449" s="329"/>
    </row>
    <row r="450" spans="1:8" s="293" customFormat="1" ht="36.75" customHeight="1" x14ac:dyDescent="0.25">
      <c r="A450" s="290"/>
      <c r="B450" s="912" t="s">
        <v>770</v>
      </c>
      <c r="C450" s="912"/>
      <c r="D450" s="912"/>
      <c r="E450" s="912"/>
      <c r="F450" s="912"/>
      <c r="G450" s="912"/>
      <c r="H450" s="912"/>
    </row>
    <row r="451" spans="1:8" s="293" customFormat="1" ht="12.75" thickBot="1" x14ac:dyDescent="0.3">
      <c r="A451" s="290"/>
      <c r="B451" s="294"/>
      <c r="F451" s="325"/>
      <c r="G451" s="325"/>
      <c r="H451" s="325"/>
    </row>
    <row r="452" spans="1:8" s="293" customFormat="1" ht="36" customHeight="1" thickTop="1" thickBot="1" x14ac:dyDescent="0.25">
      <c r="A452" s="290"/>
      <c r="C452" s="944" t="s">
        <v>771</v>
      </c>
      <c r="D452" s="944"/>
      <c r="E452" s="944" t="s">
        <v>355</v>
      </c>
      <c r="F452" s="944"/>
      <c r="G452" s="944"/>
      <c r="H452" s="410" t="s">
        <v>772</v>
      </c>
    </row>
    <row r="453" spans="1:8" s="293" customFormat="1" ht="13.5" customHeight="1" x14ac:dyDescent="0.25">
      <c r="A453" s="290"/>
      <c r="C453" s="325" t="s">
        <v>773</v>
      </c>
      <c r="D453" s="325"/>
      <c r="E453" s="917" t="s">
        <v>773</v>
      </c>
      <c r="F453" s="917"/>
      <c r="G453" s="316"/>
      <c r="H453" s="366">
        <v>17132311.73</v>
      </c>
    </row>
    <row r="454" spans="1:8" s="293" customFormat="1" ht="12.75" customHeight="1" x14ac:dyDescent="0.25">
      <c r="A454" s="290"/>
      <c r="B454" s="350"/>
      <c r="C454" s="293" t="s">
        <v>581</v>
      </c>
      <c r="E454" s="917" t="s">
        <v>774</v>
      </c>
      <c r="F454" s="917"/>
      <c r="G454" s="316"/>
      <c r="H454" s="366">
        <v>40795.31</v>
      </c>
    </row>
    <row r="455" spans="1:8" s="293" customFormat="1" ht="12.75" customHeight="1" x14ac:dyDescent="0.25">
      <c r="A455" s="290"/>
      <c r="C455" s="330"/>
      <c r="D455" s="335"/>
      <c r="E455" s="917" t="s">
        <v>775</v>
      </c>
      <c r="F455" s="917"/>
      <c r="G455" s="917"/>
      <c r="H455" s="366">
        <v>93032</v>
      </c>
    </row>
    <row r="456" spans="1:8" s="293" customFormat="1" ht="12.75" customHeight="1" x14ac:dyDescent="0.25">
      <c r="C456" s="330" t="s">
        <v>585</v>
      </c>
      <c r="D456" s="335"/>
      <c r="E456" s="917" t="s">
        <v>776</v>
      </c>
      <c r="F456" s="917"/>
      <c r="G456" s="917"/>
      <c r="H456" s="366">
        <v>897372</v>
      </c>
    </row>
    <row r="457" spans="1:8" s="293" customFormat="1" ht="12.75" customHeight="1" x14ac:dyDescent="0.25">
      <c r="C457" s="293" t="s">
        <v>587</v>
      </c>
      <c r="E457" s="293" t="s">
        <v>777</v>
      </c>
      <c r="F457" s="316"/>
      <c r="G457" s="316"/>
      <c r="H457" s="366">
        <v>169587.88999999998</v>
      </c>
    </row>
    <row r="458" spans="1:8" s="293" customFormat="1" ht="12.75" customHeight="1" x14ac:dyDescent="0.25">
      <c r="A458" s="290"/>
      <c r="E458" s="917" t="s">
        <v>778</v>
      </c>
      <c r="F458" s="917"/>
      <c r="G458" s="316"/>
      <c r="H458" s="366">
        <v>824063.21</v>
      </c>
    </row>
    <row r="459" spans="1:8" s="293" customFormat="1" ht="12.75" customHeight="1" x14ac:dyDescent="0.25">
      <c r="A459" s="290"/>
      <c r="E459" s="917" t="s">
        <v>779</v>
      </c>
      <c r="F459" s="917"/>
      <c r="G459" s="917"/>
      <c r="H459" s="366">
        <v>17750</v>
      </c>
    </row>
    <row r="460" spans="1:8" s="293" customFormat="1" ht="12.75" customHeight="1" thickBot="1" x14ac:dyDescent="0.3">
      <c r="A460" s="290"/>
      <c r="E460" s="942" t="s">
        <v>780</v>
      </c>
      <c r="F460" s="942"/>
      <c r="G460" s="942"/>
      <c r="H460" s="366">
        <v>139958.07999999999</v>
      </c>
    </row>
    <row r="461" spans="1:8" s="293" customFormat="1" ht="13.5" customHeight="1" thickBot="1" x14ac:dyDescent="0.3">
      <c r="A461" s="290"/>
      <c r="C461" s="411"/>
      <c r="D461" s="411"/>
      <c r="E461" s="411"/>
      <c r="F461" s="411"/>
      <c r="G461" s="412" t="s">
        <v>395</v>
      </c>
      <c r="H461" s="413">
        <v>19314870.219999999</v>
      </c>
    </row>
    <row r="462" spans="1:8" ht="12.75" thickTop="1" x14ac:dyDescent="0.25">
      <c r="B462" s="311"/>
      <c r="C462" s="345"/>
    </row>
    <row r="463" spans="1:8" s="293" customFormat="1" ht="12.75" customHeight="1" x14ac:dyDescent="0.25">
      <c r="A463" s="290"/>
      <c r="B463" s="912" t="s">
        <v>781</v>
      </c>
      <c r="C463" s="912"/>
      <c r="D463" s="912"/>
      <c r="E463" s="912"/>
      <c r="F463" s="912"/>
      <c r="G463" s="912"/>
      <c r="H463" s="912"/>
    </row>
    <row r="464" spans="1:8" s="293" customFormat="1" ht="12.75" customHeight="1" thickBot="1" x14ac:dyDescent="0.3">
      <c r="A464" s="290"/>
      <c r="F464" s="291"/>
      <c r="G464" s="291"/>
      <c r="H464" s="291"/>
    </row>
    <row r="465" spans="1:8" s="293" customFormat="1" ht="12.75" customHeight="1" thickTop="1" thickBot="1" x14ac:dyDescent="0.3">
      <c r="A465" s="290"/>
      <c r="B465" s="414" t="s">
        <v>782</v>
      </c>
      <c r="C465" s="947" t="s">
        <v>783</v>
      </c>
      <c r="D465" s="947"/>
      <c r="E465" s="947" t="s">
        <v>784</v>
      </c>
      <c r="F465" s="947"/>
      <c r="G465" s="947"/>
      <c r="H465" s="414" t="s">
        <v>785</v>
      </c>
    </row>
    <row r="466" spans="1:8" s="293" customFormat="1" ht="51.75" customHeight="1" x14ac:dyDescent="0.25">
      <c r="A466" s="290" t="s">
        <v>52</v>
      </c>
      <c r="B466" s="415" t="s">
        <v>786</v>
      </c>
      <c r="C466" s="948" t="s">
        <v>787</v>
      </c>
      <c r="D466" s="948"/>
      <c r="E466" s="949" t="s">
        <v>788</v>
      </c>
      <c r="F466" s="949"/>
      <c r="G466" s="949"/>
      <c r="H466" s="416">
        <v>2070883.27</v>
      </c>
    </row>
    <row r="467" spans="1:8" s="293" customFormat="1" ht="46.5" customHeight="1" x14ac:dyDescent="0.25">
      <c r="A467" s="290"/>
      <c r="B467" s="417" t="s">
        <v>786</v>
      </c>
      <c r="C467" s="950" t="s">
        <v>789</v>
      </c>
      <c r="D467" s="950"/>
      <c r="E467" s="946" t="s">
        <v>790</v>
      </c>
      <c r="F467" s="946"/>
      <c r="G467" s="946"/>
      <c r="H467" s="366">
        <v>1637369.77</v>
      </c>
    </row>
    <row r="468" spans="1:8" s="293" customFormat="1" ht="46.5" customHeight="1" x14ac:dyDescent="0.25">
      <c r="A468" s="293" t="s">
        <v>52</v>
      </c>
      <c r="B468" s="417" t="s">
        <v>786</v>
      </c>
      <c r="C468" s="945" t="s">
        <v>791</v>
      </c>
      <c r="D468" s="945"/>
      <c r="E468" s="946" t="s">
        <v>792</v>
      </c>
      <c r="F468" s="946"/>
      <c r="G468" s="946"/>
      <c r="H468" s="366">
        <v>1641488.63</v>
      </c>
    </row>
    <row r="469" spans="1:8" s="293" customFormat="1" ht="46.5" customHeight="1" x14ac:dyDescent="0.25">
      <c r="B469" s="417" t="s">
        <v>793</v>
      </c>
      <c r="C469" s="945" t="s">
        <v>794</v>
      </c>
      <c r="D469" s="945"/>
      <c r="E469" s="946" t="s">
        <v>795</v>
      </c>
      <c r="F469" s="946"/>
      <c r="G469" s="946"/>
      <c r="H469" s="366">
        <v>2466105.29</v>
      </c>
    </row>
    <row r="470" spans="1:8" s="293" customFormat="1" ht="46.5" customHeight="1" x14ac:dyDescent="0.25">
      <c r="B470" s="417" t="s">
        <v>793</v>
      </c>
      <c r="C470" s="945" t="s">
        <v>794</v>
      </c>
      <c r="D470" s="945"/>
      <c r="E470" s="946" t="s">
        <v>796</v>
      </c>
      <c r="F470" s="946"/>
      <c r="G470" s="946"/>
      <c r="H470" s="366">
        <v>2262518</v>
      </c>
    </row>
    <row r="471" spans="1:8" s="293" customFormat="1" ht="62.25" customHeight="1" x14ac:dyDescent="0.25">
      <c r="A471" s="293" t="s">
        <v>52</v>
      </c>
      <c r="B471" s="417" t="s">
        <v>786</v>
      </c>
      <c r="C471" s="945" t="s">
        <v>797</v>
      </c>
      <c r="D471" s="945"/>
      <c r="E471" s="946" t="s">
        <v>798</v>
      </c>
      <c r="F471" s="946"/>
      <c r="G471" s="946"/>
      <c r="H471" s="366">
        <v>1396244.9</v>
      </c>
    </row>
    <row r="472" spans="1:8" s="293" customFormat="1" ht="54" customHeight="1" x14ac:dyDescent="0.25">
      <c r="B472" s="417" t="s">
        <v>786</v>
      </c>
      <c r="C472" s="945" t="s">
        <v>799</v>
      </c>
      <c r="D472" s="945"/>
      <c r="E472" s="956" t="s">
        <v>800</v>
      </c>
      <c r="F472" s="956"/>
      <c r="G472" s="956"/>
      <c r="H472" s="366">
        <v>3420271.81</v>
      </c>
    </row>
    <row r="473" spans="1:8" s="293" customFormat="1" ht="54" customHeight="1" x14ac:dyDescent="0.25">
      <c r="B473" s="417" t="s">
        <v>786</v>
      </c>
      <c r="C473" s="945" t="s">
        <v>801</v>
      </c>
      <c r="D473" s="945"/>
      <c r="E473" s="956" t="s">
        <v>802</v>
      </c>
      <c r="F473" s="956"/>
      <c r="G473" s="956"/>
      <c r="H473" s="366">
        <v>993536.33</v>
      </c>
    </row>
    <row r="474" spans="1:8" s="293" customFormat="1" ht="57.75" customHeight="1" thickBot="1" x14ac:dyDescent="0.3">
      <c r="B474" s="418" t="s">
        <v>786</v>
      </c>
      <c r="C474" s="951" t="s">
        <v>803</v>
      </c>
      <c r="D474" s="951"/>
      <c r="E474" s="952" t="s">
        <v>804</v>
      </c>
      <c r="F474" s="952"/>
      <c r="G474" s="952"/>
      <c r="H474" s="370">
        <v>1243893.73</v>
      </c>
    </row>
    <row r="475" spans="1:8" s="293" customFormat="1" ht="12.75" thickBot="1" x14ac:dyDescent="0.3">
      <c r="A475" s="290"/>
      <c r="B475" s="419"/>
      <c r="C475" s="419"/>
      <c r="D475" s="419"/>
      <c r="E475" s="419"/>
      <c r="F475" s="419"/>
      <c r="G475" s="420" t="s">
        <v>395</v>
      </c>
      <c r="H475" s="421">
        <v>17132311.73</v>
      </c>
    </row>
    <row r="476" spans="1:8" s="293" customFormat="1" ht="28.5" customHeight="1" thickTop="1" x14ac:dyDescent="0.2">
      <c r="A476" s="290"/>
      <c r="B476" s="422"/>
      <c r="C476" s="953"/>
      <c r="D476" s="953"/>
      <c r="E476" s="954"/>
      <c r="F476" s="954"/>
      <c r="G476" s="954"/>
      <c r="H476" s="423"/>
    </row>
    <row r="477" spans="1:8" s="293" customFormat="1" ht="28.5" customHeight="1" x14ac:dyDescent="0.25">
      <c r="A477" s="290"/>
      <c r="B477" s="883" t="s">
        <v>805</v>
      </c>
      <c r="C477" s="883"/>
      <c r="D477" s="883"/>
      <c r="E477" s="883"/>
      <c r="F477" s="883"/>
      <c r="G477" s="883"/>
      <c r="H477" s="883"/>
    </row>
    <row r="478" spans="1:8" s="293" customFormat="1" ht="30.75" customHeight="1" thickBot="1" x14ac:dyDescent="0.3">
      <c r="A478" s="290"/>
      <c r="B478" s="325" t="s">
        <v>806</v>
      </c>
      <c r="C478" s="424"/>
      <c r="D478" s="424"/>
      <c r="E478" s="424"/>
      <c r="F478" s="424"/>
      <c r="G478" s="425"/>
      <c r="H478" s="425"/>
    </row>
    <row r="479" spans="1:8" s="293" customFormat="1" ht="12.75" thickBot="1" x14ac:dyDescent="0.25">
      <c r="A479" s="290"/>
      <c r="C479" s="955" t="s">
        <v>807</v>
      </c>
      <c r="D479" s="955"/>
      <c r="E479" s="955"/>
      <c r="F479" s="426">
        <v>456001332</v>
      </c>
      <c r="G479" s="427"/>
      <c r="H479" s="428"/>
    </row>
    <row r="480" spans="1:8" s="293" customFormat="1" ht="12.75" thickTop="1" x14ac:dyDescent="0.2">
      <c r="A480" s="290"/>
      <c r="C480" s="960" t="s">
        <v>808</v>
      </c>
      <c r="D480" s="960"/>
      <c r="E480" s="960"/>
      <c r="F480" s="429">
        <v>6668428</v>
      </c>
      <c r="G480" s="430"/>
      <c r="H480" s="423"/>
    </row>
    <row r="481" spans="1:8" s="293" customFormat="1" x14ac:dyDescent="0.2">
      <c r="A481" s="290"/>
      <c r="C481" s="431"/>
      <c r="D481" s="431" t="s">
        <v>809</v>
      </c>
      <c r="E481" s="392">
        <v>20440</v>
      </c>
      <c r="F481" s="432"/>
      <c r="G481" s="430"/>
      <c r="H481" s="423"/>
    </row>
    <row r="482" spans="1:8" s="293" customFormat="1" ht="22.5" x14ac:dyDescent="0.2">
      <c r="A482" s="290"/>
      <c r="C482" s="431"/>
      <c r="D482" s="431" t="s">
        <v>810</v>
      </c>
      <c r="E482" s="392">
        <v>0</v>
      </c>
      <c r="F482" s="432"/>
      <c r="G482" s="430"/>
      <c r="H482" s="423"/>
    </row>
    <row r="483" spans="1:8" s="293" customFormat="1" x14ac:dyDescent="0.2">
      <c r="A483" s="290"/>
      <c r="C483" s="431"/>
      <c r="D483" s="431" t="s">
        <v>811</v>
      </c>
      <c r="E483" s="392">
        <v>0</v>
      </c>
      <c r="F483" s="432"/>
      <c r="G483" s="430"/>
      <c r="H483" s="423"/>
    </row>
    <row r="484" spans="1:8" s="293" customFormat="1" x14ac:dyDescent="0.2">
      <c r="A484" s="290"/>
      <c r="C484" s="431"/>
      <c r="D484" s="431" t="s">
        <v>812</v>
      </c>
      <c r="E484" s="392">
        <v>6647989</v>
      </c>
      <c r="F484" s="432"/>
      <c r="G484" s="430"/>
      <c r="H484" s="423"/>
    </row>
    <row r="485" spans="1:8" s="293" customFormat="1" x14ac:dyDescent="0.2">
      <c r="A485" s="290"/>
      <c r="C485" s="958" t="s">
        <v>813</v>
      </c>
      <c r="D485" s="958"/>
      <c r="E485" s="392">
        <v>0</v>
      </c>
      <c r="F485" s="432"/>
      <c r="G485" s="430"/>
      <c r="H485" s="423"/>
    </row>
    <row r="486" spans="1:8" s="293" customFormat="1" x14ac:dyDescent="0.2">
      <c r="A486" s="290"/>
      <c r="C486" s="957" t="s">
        <v>814</v>
      </c>
      <c r="D486" s="957"/>
      <c r="E486" s="957"/>
      <c r="F486" s="429">
        <v>59042452</v>
      </c>
      <c r="G486" s="430"/>
      <c r="H486" s="423"/>
    </row>
    <row r="487" spans="1:8" s="293" customFormat="1" x14ac:dyDescent="0.2">
      <c r="A487" s="290"/>
      <c r="C487" s="431"/>
      <c r="D487" s="431" t="s">
        <v>815</v>
      </c>
      <c r="E487" s="392">
        <v>0</v>
      </c>
      <c r="F487" s="432"/>
      <c r="G487" s="430"/>
      <c r="H487" s="423"/>
    </row>
    <row r="488" spans="1:8" s="293" customFormat="1" x14ac:dyDescent="0.2">
      <c r="A488" s="290"/>
      <c r="C488" s="431"/>
      <c r="D488" s="431" t="s">
        <v>816</v>
      </c>
      <c r="E488" s="392">
        <v>0</v>
      </c>
      <c r="F488" s="432"/>
      <c r="G488" s="430"/>
      <c r="H488" s="423"/>
    </row>
    <row r="489" spans="1:8" s="293" customFormat="1" x14ac:dyDescent="0.2">
      <c r="A489" s="290"/>
      <c r="C489" s="431"/>
      <c r="D489" s="431" t="s">
        <v>817</v>
      </c>
      <c r="E489" s="392">
        <v>0</v>
      </c>
      <c r="F489" s="432"/>
      <c r="G489" s="430"/>
      <c r="H489" s="423"/>
    </row>
    <row r="490" spans="1:8" s="293" customFormat="1" x14ac:dyDescent="0.2">
      <c r="A490" s="290"/>
      <c r="C490" s="958" t="s">
        <v>818</v>
      </c>
      <c r="D490" s="958"/>
      <c r="E490" s="392">
        <v>59042452</v>
      </c>
      <c r="F490" s="432"/>
      <c r="G490" s="430"/>
      <c r="H490" s="423"/>
    </row>
    <row r="491" spans="1:8" s="293" customFormat="1" ht="7.5" customHeight="1" thickBot="1" x14ac:dyDescent="0.25">
      <c r="A491" s="290"/>
      <c r="C491" s="959"/>
      <c r="D491" s="959"/>
      <c r="E491" s="959"/>
      <c r="F491" s="959"/>
      <c r="G491" s="430"/>
      <c r="H491" s="423"/>
    </row>
    <row r="492" spans="1:8" s="293" customFormat="1" ht="12.75" thickBot="1" x14ac:dyDescent="0.25">
      <c r="A492" s="290"/>
      <c r="C492" s="955" t="s">
        <v>819</v>
      </c>
      <c r="D492" s="955"/>
      <c r="E492" s="955"/>
      <c r="F492" s="426">
        <v>403627310</v>
      </c>
      <c r="G492" s="430"/>
      <c r="H492" s="423"/>
    </row>
    <row r="493" spans="1:8" s="293" customFormat="1" ht="12.75" thickTop="1" x14ac:dyDescent="0.2">
      <c r="A493" s="290"/>
      <c r="B493" s="422"/>
      <c r="C493" s="422"/>
      <c r="D493" s="422"/>
      <c r="E493" s="430"/>
      <c r="F493" s="430"/>
      <c r="G493" s="430"/>
      <c r="H493" s="423"/>
    </row>
    <row r="494" spans="1:8" x14ac:dyDescent="0.2">
      <c r="B494" s="433"/>
      <c r="C494" s="433"/>
      <c r="D494" s="433"/>
      <c r="E494" s="434"/>
      <c r="F494" s="434"/>
      <c r="G494" s="434"/>
      <c r="H494" s="435"/>
    </row>
    <row r="495" spans="1:8" x14ac:dyDescent="0.2">
      <c r="B495" s="433"/>
      <c r="C495" s="433"/>
      <c r="D495" s="433"/>
      <c r="E495" s="434"/>
      <c r="F495" s="434"/>
      <c r="G495" s="434"/>
      <c r="H495" s="435"/>
    </row>
    <row r="496" spans="1:8" s="293" customFormat="1" ht="30.75" customHeight="1" thickBot="1" x14ac:dyDescent="0.25">
      <c r="A496" s="290"/>
      <c r="B496" s="325" t="s">
        <v>820</v>
      </c>
      <c r="C496" s="424"/>
      <c r="D496" s="424"/>
      <c r="E496" s="424"/>
      <c r="F496" s="424"/>
      <c r="G496" s="430"/>
      <c r="H496" s="423"/>
    </row>
    <row r="497" spans="1:8" s="293" customFormat="1" ht="12.75" thickBot="1" x14ac:dyDescent="0.25">
      <c r="A497" s="290"/>
      <c r="C497" s="955" t="s">
        <v>821</v>
      </c>
      <c r="D497" s="955"/>
      <c r="E497" s="955"/>
      <c r="F497" s="426">
        <v>502924463</v>
      </c>
      <c r="G497" s="430"/>
      <c r="H497" s="423"/>
    </row>
    <row r="498" spans="1:8" s="293" customFormat="1" ht="12.75" thickTop="1" x14ac:dyDescent="0.2">
      <c r="A498" s="290"/>
      <c r="C498" s="957" t="s">
        <v>822</v>
      </c>
      <c r="D498" s="957"/>
      <c r="E498" s="957"/>
      <c r="F498" s="392">
        <v>125171665</v>
      </c>
      <c r="G498" s="430"/>
      <c r="H498" s="423"/>
    </row>
    <row r="499" spans="1:8" s="293" customFormat="1" ht="13.5" customHeight="1" x14ac:dyDescent="0.2">
      <c r="A499" s="290"/>
      <c r="C499" s="431"/>
      <c r="D499" s="431" t="s">
        <v>823</v>
      </c>
      <c r="E499" s="392">
        <v>155239.67999999999</v>
      </c>
      <c r="F499" s="436"/>
      <c r="G499" s="430"/>
      <c r="H499" s="423"/>
    </row>
    <row r="500" spans="1:8" s="293" customFormat="1" ht="13.5" customHeight="1" x14ac:dyDescent="0.2">
      <c r="A500" s="290"/>
      <c r="C500" s="431"/>
      <c r="D500" s="431" t="s">
        <v>824</v>
      </c>
      <c r="E500" s="392">
        <v>0</v>
      </c>
      <c r="F500" s="436"/>
      <c r="G500" s="430"/>
      <c r="H500" s="423"/>
    </row>
    <row r="501" spans="1:8" s="293" customFormat="1" ht="13.5" customHeight="1" x14ac:dyDescent="0.2">
      <c r="A501" s="290"/>
      <c r="C501" s="431"/>
      <c r="D501" s="431" t="s">
        <v>825</v>
      </c>
      <c r="E501" s="392">
        <v>1040952</v>
      </c>
      <c r="F501" s="436"/>
      <c r="G501" s="430"/>
      <c r="H501" s="423"/>
    </row>
    <row r="502" spans="1:8" s="293" customFormat="1" ht="13.5" customHeight="1" x14ac:dyDescent="0.2">
      <c r="A502" s="290"/>
      <c r="C502" s="431"/>
      <c r="D502" s="431" t="s">
        <v>826</v>
      </c>
      <c r="E502" s="392">
        <v>1240701.54</v>
      </c>
      <c r="F502" s="436"/>
      <c r="G502" s="430"/>
      <c r="H502" s="423"/>
    </row>
    <row r="503" spans="1:8" s="293" customFormat="1" ht="13.5" customHeight="1" x14ac:dyDescent="0.2">
      <c r="A503" s="290"/>
      <c r="C503" s="431"/>
      <c r="D503" s="431" t="s">
        <v>827</v>
      </c>
      <c r="E503" s="392">
        <v>0</v>
      </c>
      <c r="F503" s="436"/>
      <c r="G503" s="430"/>
      <c r="H503" s="423"/>
    </row>
    <row r="504" spans="1:8" s="293" customFormat="1" ht="13.5" customHeight="1" x14ac:dyDescent="0.2">
      <c r="A504" s="290"/>
      <c r="C504" s="431"/>
      <c r="D504" s="431" t="s">
        <v>109</v>
      </c>
      <c r="E504" s="392">
        <v>5986</v>
      </c>
      <c r="F504" s="436"/>
      <c r="G504" s="430"/>
      <c r="H504" s="423"/>
    </row>
    <row r="505" spans="1:8" s="293" customFormat="1" ht="13.5" customHeight="1" x14ac:dyDescent="0.2">
      <c r="A505" s="290"/>
      <c r="C505" s="431"/>
      <c r="D505" s="431" t="s">
        <v>828</v>
      </c>
      <c r="E505" s="392">
        <v>6575621.9700000007</v>
      </c>
      <c r="F505" s="436"/>
      <c r="G505" s="430"/>
      <c r="H505" s="423"/>
    </row>
    <row r="506" spans="1:8" s="293" customFormat="1" ht="13.5" customHeight="1" x14ac:dyDescent="0.2">
      <c r="A506" s="290"/>
      <c r="C506" s="431"/>
      <c r="D506" s="431" t="s">
        <v>829</v>
      </c>
      <c r="E506" s="392"/>
      <c r="F506" s="436"/>
      <c r="G506" s="430"/>
      <c r="H506" s="423"/>
    </row>
    <row r="507" spans="1:8" s="293" customFormat="1" ht="13.5" customHeight="1" x14ac:dyDescent="0.2">
      <c r="A507" s="290"/>
      <c r="C507" s="431"/>
      <c r="D507" s="431" t="s">
        <v>830</v>
      </c>
      <c r="E507" s="392">
        <v>82841219.700000003</v>
      </c>
      <c r="F507" s="436"/>
      <c r="G507" s="430"/>
      <c r="H507" s="423"/>
    </row>
    <row r="508" spans="1:8" s="293" customFormat="1" ht="13.5" customHeight="1" x14ac:dyDescent="0.2">
      <c r="A508" s="290"/>
      <c r="C508" s="958" t="s">
        <v>831</v>
      </c>
      <c r="D508" s="958"/>
      <c r="E508" s="392">
        <v>33311945</v>
      </c>
      <c r="F508" s="436"/>
      <c r="G508" s="430"/>
      <c r="H508" s="423"/>
    </row>
    <row r="509" spans="1:8" s="293" customFormat="1" ht="13.5" customHeight="1" x14ac:dyDescent="0.2">
      <c r="A509" s="290"/>
      <c r="C509" s="957" t="s">
        <v>832</v>
      </c>
      <c r="D509" s="957"/>
      <c r="E509" s="957"/>
      <c r="F509" s="392">
        <v>16831299</v>
      </c>
      <c r="G509" s="430"/>
      <c r="H509" s="423"/>
    </row>
    <row r="510" spans="1:8" s="293" customFormat="1" ht="22.5" x14ac:dyDescent="0.2">
      <c r="A510" s="290"/>
      <c r="C510" s="431"/>
      <c r="D510" s="431" t="s">
        <v>833</v>
      </c>
      <c r="E510" s="392">
        <v>3388385</v>
      </c>
      <c r="F510" s="436"/>
      <c r="G510" s="430"/>
      <c r="H510" s="423"/>
    </row>
    <row r="511" spans="1:8" s="293" customFormat="1" ht="14.25" customHeight="1" x14ac:dyDescent="0.2">
      <c r="A511" s="290"/>
      <c r="C511" s="431"/>
      <c r="D511" s="431" t="s">
        <v>320</v>
      </c>
      <c r="E511" s="392">
        <v>0</v>
      </c>
      <c r="F511" s="436"/>
      <c r="G511" s="430"/>
      <c r="H511" s="423"/>
    </row>
    <row r="512" spans="1:8" s="293" customFormat="1" ht="14.25" customHeight="1" x14ac:dyDescent="0.2">
      <c r="A512" s="290"/>
      <c r="C512" s="431"/>
      <c r="D512" s="431" t="s">
        <v>834</v>
      </c>
      <c r="E512" s="392">
        <v>6471728</v>
      </c>
      <c r="F512" s="436"/>
      <c r="G512" s="430"/>
      <c r="H512" s="423"/>
    </row>
    <row r="513" spans="1:8" s="293" customFormat="1" ht="22.5" x14ac:dyDescent="0.2">
      <c r="A513" s="290"/>
      <c r="C513" s="431"/>
      <c r="D513" s="431" t="s">
        <v>835</v>
      </c>
      <c r="E513" s="392">
        <v>0</v>
      </c>
      <c r="F513" s="436"/>
      <c r="G513" s="430"/>
      <c r="H513" s="423"/>
    </row>
    <row r="514" spans="1:8" s="293" customFormat="1" ht="14.25" customHeight="1" x14ac:dyDescent="0.2">
      <c r="A514" s="290"/>
      <c r="C514" s="431"/>
      <c r="D514" s="431" t="s">
        <v>836</v>
      </c>
      <c r="E514" s="392">
        <v>0</v>
      </c>
      <c r="F514" s="436"/>
      <c r="G514" s="430"/>
      <c r="H514" s="423"/>
    </row>
    <row r="515" spans="1:8" s="293" customFormat="1" ht="14.25" customHeight="1" x14ac:dyDescent="0.2">
      <c r="A515" s="290"/>
      <c r="C515" s="431"/>
      <c r="D515" s="431" t="s">
        <v>288</v>
      </c>
      <c r="E515" s="392">
        <v>21552</v>
      </c>
      <c r="F515" s="436"/>
      <c r="G515" s="430"/>
      <c r="H515" s="423"/>
    </row>
    <row r="516" spans="1:8" s="293" customFormat="1" ht="14.25" customHeight="1" x14ac:dyDescent="0.2">
      <c r="A516" s="290"/>
      <c r="C516" s="958" t="s">
        <v>837</v>
      </c>
      <c r="D516" s="958"/>
      <c r="E516" s="392">
        <v>6949633</v>
      </c>
      <c r="F516" s="436"/>
      <c r="G516" s="430"/>
      <c r="H516" s="423"/>
    </row>
    <row r="517" spans="1:8" s="293" customFormat="1" ht="6.75" customHeight="1" thickBot="1" x14ac:dyDescent="0.25">
      <c r="A517" s="290"/>
      <c r="C517" s="959"/>
      <c r="D517" s="959"/>
      <c r="E517" s="959"/>
      <c r="F517" s="959"/>
      <c r="G517" s="430"/>
      <c r="H517" s="423"/>
    </row>
    <row r="518" spans="1:8" s="293" customFormat="1" ht="12" customHeight="1" thickBot="1" x14ac:dyDescent="0.25">
      <c r="A518" s="290"/>
      <c r="C518" s="955" t="s">
        <v>838</v>
      </c>
      <c r="D518" s="955"/>
      <c r="E518" s="955"/>
      <c r="F518" s="426">
        <v>3945984096</v>
      </c>
      <c r="G518" s="430"/>
      <c r="H518" s="423"/>
    </row>
    <row r="519" spans="1:8" s="293" customFormat="1" ht="19.5" customHeight="1" thickTop="1" x14ac:dyDescent="0.2">
      <c r="A519" s="290"/>
      <c r="B519" s="422"/>
      <c r="C519" s="422"/>
      <c r="D519" s="422"/>
      <c r="E519" s="430"/>
      <c r="F519" s="430"/>
      <c r="G519" s="430"/>
      <c r="H519" s="423"/>
    </row>
    <row r="520" spans="1:8" ht="28.5" customHeight="1" x14ac:dyDescent="0.2">
      <c r="B520" s="887" t="s">
        <v>1099</v>
      </c>
      <c r="C520" s="930"/>
      <c r="D520" s="930"/>
      <c r="E520" s="930"/>
      <c r="F520" s="930"/>
      <c r="G520" s="930"/>
      <c r="H520" s="435"/>
    </row>
    <row r="521" spans="1:8" ht="28.5" customHeight="1" x14ac:dyDescent="0.2">
      <c r="B521" s="887" t="s">
        <v>839</v>
      </c>
      <c r="C521" s="930"/>
      <c r="D521" s="930"/>
      <c r="E521" s="930"/>
      <c r="F521" s="930"/>
      <c r="G521" s="930"/>
      <c r="H521" s="435"/>
    </row>
    <row r="522" spans="1:8" ht="12.75" customHeight="1" x14ac:dyDescent="0.25"/>
    <row r="523" spans="1:8" s="293" customFormat="1" x14ac:dyDescent="0.25">
      <c r="A523" s="290"/>
      <c r="B523" s="883" t="s">
        <v>840</v>
      </c>
      <c r="C523" s="883"/>
      <c r="D523" s="883"/>
      <c r="E523" s="883"/>
      <c r="F523" s="883"/>
      <c r="G523" s="291"/>
      <c r="H523" s="291"/>
    </row>
    <row r="524" spans="1:8" s="293" customFormat="1" x14ac:dyDescent="0.25">
      <c r="A524" s="290"/>
      <c r="B524" s="292"/>
      <c r="F524" s="291"/>
      <c r="G524" s="291"/>
      <c r="H524" s="291"/>
    </row>
    <row r="525" spans="1:8" s="293" customFormat="1" x14ac:dyDescent="0.25">
      <c r="A525" s="290"/>
      <c r="B525" s="437" t="s">
        <v>841</v>
      </c>
      <c r="C525" s="886" t="s">
        <v>842</v>
      </c>
      <c r="D525" s="886"/>
      <c r="E525" s="886"/>
      <c r="F525" s="886"/>
      <c r="G525" s="886"/>
      <c r="H525" s="886"/>
    </row>
    <row r="526" spans="1:8" s="293" customFormat="1" x14ac:dyDescent="0.25">
      <c r="A526" s="290"/>
      <c r="B526" s="292"/>
      <c r="F526" s="291"/>
      <c r="G526" s="291"/>
      <c r="H526" s="291"/>
    </row>
    <row r="527" spans="1:8" s="293" customFormat="1" x14ac:dyDescent="0.25">
      <c r="A527" s="290"/>
      <c r="B527" s="890" t="s">
        <v>843</v>
      </c>
      <c r="C527" s="890"/>
      <c r="D527" s="890"/>
      <c r="E527" s="890"/>
      <c r="F527" s="890"/>
      <c r="G527" s="291"/>
      <c r="H527" s="291"/>
    </row>
    <row r="528" spans="1:8" s="293" customFormat="1" ht="12.75" thickBot="1" x14ac:dyDescent="0.3">
      <c r="A528" s="290"/>
      <c r="B528" s="294"/>
      <c r="F528" s="291"/>
      <c r="G528" s="291"/>
      <c r="H528" s="291"/>
    </row>
    <row r="529" spans="1:9" s="293" customFormat="1" ht="29.25" customHeight="1" thickTop="1" thickBot="1" x14ac:dyDescent="0.3">
      <c r="A529" s="290"/>
      <c r="B529" s="363" t="s">
        <v>844</v>
      </c>
      <c r="C529" s="961" t="s">
        <v>845</v>
      </c>
      <c r="D529" s="961"/>
      <c r="E529" s="363" t="s">
        <v>846</v>
      </c>
      <c r="F529" s="364" t="s">
        <v>847</v>
      </c>
      <c r="G529" s="364" t="s">
        <v>848</v>
      </c>
      <c r="H529" s="438"/>
    </row>
    <row r="530" spans="1:9" s="293" customFormat="1" ht="18" customHeight="1" x14ac:dyDescent="0.25">
      <c r="A530" s="290"/>
      <c r="B530" s="342">
        <v>1000</v>
      </c>
      <c r="C530" s="890" t="s">
        <v>19</v>
      </c>
      <c r="D530" s="890"/>
      <c r="E530" s="327">
        <v>180990827</v>
      </c>
      <c r="F530" s="327">
        <v>177452351</v>
      </c>
      <c r="G530" s="327">
        <f t="shared" ref="G530:G536" si="0">E530-F530</f>
        <v>3538476</v>
      </c>
      <c r="H530" s="439"/>
    </row>
    <row r="531" spans="1:9" s="293" customFormat="1" ht="18" customHeight="1" x14ac:dyDescent="0.25">
      <c r="A531" s="290"/>
      <c r="B531" s="342">
        <v>2000</v>
      </c>
      <c r="C531" s="890" t="s">
        <v>20</v>
      </c>
      <c r="D531" s="890"/>
      <c r="E531" s="327">
        <v>25136383</v>
      </c>
      <c r="F531" s="327">
        <v>25136383</v>
      </c>
      <c r="G531" s="327">
        <f t="shared" si="0"/>
        <v>0</v>
      </c>
      <c r="H531" s="439"/>
    </row>
    <row r="532" spans="1:9" s="293" customFormat="1" ht="18" customHeight="1" x14ac:dyDescent="0.25">
      <c r="A532" s="290"/>
      <c r="B532" s="342">
        <v>3000</v>
      </c>
      <c r="C532" s="890" t="s">
        <v>21</v>
      </c>
      <c r="D532" s="890"/>
      <c r="E532" s="327">
        <v>188692819</v>
      </c>
      <c r="F532" s="327">
        <v>188692819</v>
      </c>
      <c r="G532" s="327">
        <f t="shared" si="0"/>
        <v>0</v>
      </c>
      <c r="H532" s="439"/>
    </row>
    <row r="533" spans="1:9" s="293" customFormat="1" ht="18" customHeight="1" x14ac:dyDescent="0.25">
      <c r="A533" s="290"/>
      <c r="B533" s="342">
        <v>4000</v>
      </c>
      <c r="C533" s="912" t="s">
        <v>190</v>
      </c>
      <c r="D533" s="912"/>
      <c r="E533" s="327">
        <v>19783190</v>
      </c>
      <c r="F533" s="327">
        <v>19783190</v>
      </c>
      <c r="G533" s="327">
        <f t="shared" si="0"/>
        <v>0</v>
      </c>
      <c r="H533" s="439"/>
    </row>
    <row r="534" spans="1:9" s="293" customFormat="1" ht="18" customHeight="1" x14ac:dyDescent="0.25">
      <c r="A534" s="290"/>
      <c r="B534" s="342">
        <v>5000</v>
      </c>
      <c r="C534" s="890" t="s">
        <v>849</v>
      </c>
      <c r="D534" s="890"/>
      <c r="E534" s="327">
        <v>2442878</v>
      </c>
      <c r="F534" s="327">
        <v>2442878</v>
      </c>
      <c r="G534" s="327">
        <f t="shared" si="0"/>
        <v>0</v>
      </c>
      <c r="H534" s="439"/>
    </row>
    <row r="535" spans="1:9" s="293" customFormat="1" ht="18" customHeight="1" x14ac:dyDescent="0.25">
      <c r="A535" s="290"/>
      <c r="B535" s="342">
        <v>6000</v>
      </c>
      <c r="C535" s="890" t="s">
        <v>324</v>
      </c>
      <c r="D535" s="890"/>
      <c r="E535" s="327">
        <v>6575622</v>
      </c>
      <c r="F535" s="327">
        <v>6575621.9700000007</v>
      </c>
      <c r="G535" s="327">
        <f t="shared" si="0"/>
        <v>2.9999999329447746E-2</v>
      </c>
      <c r="H535" s="439"/>
    </row>
    <row r="536" spans="1:9" s="293" customFormat="1" ht="18" customHeight="1" thickBot="1" x14ac:dyDescent="0.3">
      <c r="A536" s="290"/>
      <c r="B536" s="342">
        <v>9000</v>
      </c>
      <c r="C536" s="890" t="s">
        <v>850</v>
      </c>
      <c r="D536" s="890"/>
      <c r="E536" s="327">
        <v>82841220</v>
      </c>
      <c r="F536" s="327">
        <v>82841219.700000003</v>
      </c>
      <c r="G536" s="327">
        <f t="shared" si="0"/>
        <v>0.29999999701976776</v>
      </c>
      <c r="H536" s="439"/>
      <c r="I536" s="330"/>
    </row>
    <row r="537" spans="1:9" s="293" customFormat="1" ht="18" customHeight="1" thickBot="1" x14ac:dyDescent="0.3">
      <c r="A537" s="290"/>
      <c r="B537" s="440"/>
      <c r="C537" s="440"/>
      <c r="D537" s="441" t="s">
        <v>395</v>
      </c>
      <c r="E537" s="322">
        <f>SUM(E530:E536)</f>
        <v>506462939</v>
      </c>
      <c r="F537" s="322">
        <f>SUM(F530:F536)</f>
        <v>502924462.67000002</v>
      </c>
      <c r="G537" s="322">
        <f>SUM(G530:G536)</f>
        <v>3538476.3299999963</v>
      </c>
      <c r="H537" s="442"/>
      <c r="I537" s="338"/>
    </row>
    <row r="538" spans="1:9" s="293" customFormat="1" ht="12.75" thickTop="1" x14ac:dyDescent="0.25">
      <c r="A538" s="290"/>
      <c r="B538" s="294"/>
      <c r="F538" s="291"/>
      <c r="G538" s="291"/>
      <c r="H538" s="291"/>
      <c r="I538" s="330"/>
    </row>
    <row r="539" spans="1:9" s="293" customFormat="1" x14ac:dyDescent="0.25">
      <c r="A539" s="290"/>
      <c r="B539" s="437" t="s">
        <v>851</v>
      </c>
      <c r="C539" s="886" t="s">
        <v>852</v>
      </c>
      <c r="D539" s="886"/>
      <c r="E539" s="886"/>
      <c r="F539" s="886"/>
      <c r="G539" s="886"/>
      <c r="H539" s="886"/>
    </row>
    <row r="540" spans="1:9" s="293" customFormat="1" x14ac:dyDescent="0.25">
      <c r="A540" s="290"/>
      <c r="B540" s="292"/>
      <c r="F540" s="291"/>
      <c r="G540" s="291"/>
      <c r="H540" s="291"/>
    </row>
    <row r="541" spans="1:9" s="293" customFormat="1" x14ac:dyDescent="0.25">
      <c r="A541" s="290"/>
      <c r="B541" s="890" t="s">
        <v>853</v>
      </c>
      <c r="C541" s="890"/>
      <c r="D541" s="890"/>
      <c r="E541" s="890"/>
      <c r="F541" s="890"/>
      <c r="G541" s="890"/>
      <c r="H541" s="890"/>
    </row>
    <row r="542" spans="1:9" s="293" customFormat="1" ht="12.75" thickBot="1" x14ac:dyDescent="0.3">
      <c r="A542" s="290"/>
      <c r="B542" s="292"/>
      <c r="F542" s="291"/>
      <c r="G542" s="325"/>
      <c r="H542" s="291"/>
    </row>
    <row r="543" spans="1:9" s="293" customFormat="1" ht="37.5" thickTop="1" thickBot="1" x14ac:dyDescent="0.3">
      <c r="A543" s="290"/>
      <c r="B543" s="363"/>
      <c r="C543" s="921" t="s">
        <v>854</v>
      </c>
      <c r="D543" s="921"/>
      <c r="E543" s="921"/>
      <c r="F543" s="363" t="s">
        <v>855</v>
      </c>
      <c r="G543" s="364" t="s">
        <v>856</v>
      </c>
      <c r="H543" s="291"/>
    </row>
    <row r="544" spans="1:9" s="293" customFormat="1" x14ac:dyDescent="0.25">
      <c r="A544" s="290"/>
      <c r="B544" s="330"/>
      <c r="C544" s="963" t="s">
        <v>857</v>
      </c>
      <c r="D544" s="963"/>
      <c r="E544" s="963"/>
      <c r="F544" s="327">
        <v>490020882</v>
      </c>
      <c r="G544" s="327">
        <v>333143850</v>
      </c>
      <c r="H544" s="333"/>
      <c r="I544" s="333"/>
    </row>
    <row r="545" spans="1:9" s="293" customFormat="1" x14ac:dyDescent="0.25">
      <c r="A545" s="290"/>
      <c r="B545" s="330"/>
      <c r="C545" s="890" t="s">
        <v>858</v>
      </c>
      <c r="D545" s="890"/>
      <c r="E545" s="890"/>
      <c r="F545" s="327">
        <v>16381699</v>
      </c>
      <c r="G545" s="327">
        <v>16381699</v>
      </c>
      <c r="H545" s="333"/>
      <c r="I545" s="333"/>
    </row>
    <row r="546" spans="1:9" s="293" customFormat="1" ht="12.75" thickBot="1" x14ac:dyDescent="0.3">
      <c r="A546" s="290"/>
      <c r="B546" s="330"/>
      <c r="C546" s="315" t="s">
        <v>859</v>
      </c>
      <c r="D546" s="315"/>
      <c r="E546" s="315"/>
      <c r="F546" s="327">
        <v>60358</v>
      </c>
      <c r="G546" s="327">
        <v>60358</v>
      </c>
      <c r="H546" s="333"/>
      <c r="I546" s="333"/>
    </row>
    <row r="547" spans="1:9" s="293" customFormat="1" ht="12.75" thickBot="1" x14ac:dyDescent="0.3">
      <c r="A547" s="290"/>
      <c r="B547" s="443"/>
      <c r="C547" s="962" t="s">
        <v>860</v>
      </c>
      <c r="D547" s="962"/>
      <c r="E547" s="962"/>
      <c r="F547" s="321">
        <f>SUM(F544:F546)</f>
        <v>506462939</v>
      </c>
      <c r="G547" s="321">
        <f>SUM(G544:G546)</f>
        <v>349585907</v>
      </c>
      <c r="H547" s="333"/>
    </row>
    <row r="548" spans="1:9" s="293" customFormat="1" ht="12.75" thickTop="1" x14ac:dyDescent="0.25">
      <c r="A548" s="290"/>
      <c r="B548" s="294"/>
      <c r="F548" s="291"/>
      <c r="G548" s="291"/>
      <c r="H548" s="291"/>
    </row>
    <row r="549" spans="1:9" s="293" customFormat="1" x14ac:dyDescent="0.25">
      <c r="A549" s="290"/>
      <c r="B549" s="890" t="s">
        <v>861</v>
      </c>
      <c r="C549" s="890"/>
      <c r="D549" s="890"/>
      <c r="E549" s="890"/>
      <c r="F549" s="890"/>
      <c r="G549" s="890"/>
      <c r="H549" s="890"/>
    </row>
    <row r="550" spans="1:9" s="293" customFormat="1" ht="14.25" customHeight="1" x14ac:dyDescent="0.25">
      <c r="A550" s="290"/>
      <c r="B550" s="887"/>
      <c r="C550" s="887"/>
      <c r="D550" s="887"/>
      <c r="E550" s="887"/>
      <c r="F550" s="887"/>
      <c r="G550" s="887"/>
      <c r="H550" s="291"/>
    </row>
    <row r="551" spans="1:9" s="293" customFormat="1" x14ac:dyDescent="0.25">
      <c r="B551" s="886" t="s">
        <v>862</v>
      </c>
      <c r="C551" s="886"/>
      <c r="D551" s="886"/>
      <c r="E551" s="886"/>
      <c r="F551" s="886"/>
      <c r="G551" s="886"/>
      <c r="H551" s="886"/>
    </row>
    <row r="552" spans="1:9" s="293" customFormat="1" x14ac:dyDescent="0.25">
      <c r="A552" s="290"/>
      <c r="B552" s="294"/>
      <c r="F552" s="291"/>
      <c r="G552" s="291"/>
      <c r="H552" s="291"/>
    </row>
    <row r="553" spans="1:9" s="293" customFormat="1" x14ac:dyDescent="0.25">
      <c r="A553" s="290"/>
      <c r="B553" s="935" t="s">
        <v>863</v>
      </c>
      <c r="C553" s="935"/>
      <c r="D553" s="935"/>
      <c r="E553" s="935"/>
      <c r="F553" s="935"/>
      <c r="G553" s="935"/>
      <c r="H553" s="935"/>
    </row>
    <row r="554" spans="1:9" s="293" customFormat="1" x14ac:dyDescent="0.25">
      <c r="A554" s="290"/>
      <c r="B554" s="295"/>
      <c r="F554" s="291"/>
      <c r="G554" s="291"/>
      <c r="H554" s="291"/>
    </row>
    <row r="555" spans="1:9" s="293" customFormat="1" x14ac:dyDescent="0.25">
      <c r="A555" s="290"/>
      <c r="B555" s="883" t="s">
        <v>864</v>
      </c>
      <c r="C555" s="883"/>
      <c r="D555" s="883"/>
      <c r="E555" s="883"/>
      <c r="F555" s="883"/>
      <c r="G555" s="883"/>
      <c r="H555" s="883"/>
    </row>
    <row r="556" spans="1:9" s="293" customFormat="1" ht="12.75" thickBot="1" x14ac:dyDescent="0.3">
      <c r="A556" s="290"/>
      <c r="B556" s="292"/>
      <c r="F556" s="291"/>
      <c r="G556" s="291"/>
      <c r="H556" s="291"/>
    </row>
    <row r="557" spans="1:9" s="293" customFormat="1" ht="12.75" thickTop="1" x14ac:dyDescent="0.25">
      <c r="A557" s="290"/>
      <c r="B557" s="966" t="s">
        <v>330</v>
      </c>
      <c r="C557" s="966"/>
      <c r="D557" s="966" t="s">
        <v>865</v>
      </c>
      <c r="E557" s="966"/>
      <c r="F557" s="967" t="s">
        <v>560</v>
      </c>
      <c r="G557" s="967"/>
      <c r="H557" s="291"/>
    </row>
    <row r="558" spans="1:9" s="293" customFormat="1" ht="12.75" thickBot="1" x14ac:dyDescent="0.3">
      <c r="A558" s="290"/>
      <c r="B558" s="968"/>
      <c r="C558" s="968"/>
      <c r="D558" s="444" t="s">
        <v>866</v>
      </c>
      <c r="E558" s="444" t="s">
        <v>867</v>
      </c>
      <c r="F558" s="445" t="s">
        <v>866</v>
      </c>
      <c r="G558" s="445" t="s">
        <v>867</v>
      </c>
      <c r="H558" s="291"/>
    </row>
    <row r="559" spans="1:9" s="293" customFormat="1" ht="14.25" customHeight="1" x14ac:dyDescent="0.25">
      <c r="A559" s="290"/>
      <c r="B559" s="293" t="s">
        <v>868</v>
      </c>
      <c r="D559" s="327">
        <v>490081240</v>
      </c>
      <c r="E559" s="327">
        <v>0</v>
      </c>
      <c r="F559" s="327">
        <v>490081240</v>
      </c>
      <c r="G559" s="327">
        <v>0</v>
      </c>
      <c r="H559" s="291"/>
    </row>
    <row r="560" spans="1:9" s="293" customFormat="1" ht="14.25" customHeight="1" x14ac:dyDescent="0.25">
      <c r="A560" s="290"/>
      <c r="B560" s="293" t="s">
        <v>869</v>
      </c>
      <c r="D560" s="327">
        <v>30246898</v>
      </c>
      <c r="E560" s="327">
        <v>13865199</v>
      </c>
      <c r="F560" s="327">
        <v>16381699</v>
      </c>
      <c r="G560" s="327">
        <v>0</v>
      </c>
      <c r="H560" s="291"/>
      <c r="I560" s="291"/>
    </row>
    <row r="561" spans="1:8" s="293" customFormat="1" ht="14.25" customHeight="1" x14ac:dyDescent="0.25">
      <c r="A561" s="290"/>
      <c r="B561" s="293" t="s">
        <v>870</v>
      </c>
      <c r="D561" s="327">
        <v>456001332</v>
      </c>
      <c r="E561" s="327">
        <v>506462939</v>
      </c>
      <c r="F561" s="327">
        <v>0</v>
      </c>
      <c r="G561" s="327">
        <v>50461607</v>
      </c>
      <c r="H561" s="291"/>
    </row>
    <row r="562" spans="1:8" s="293" customFormat="1" ht="14.25" customHeight="1" x14ac:dyDescent="0.25">
      <c r="A562" s="290"/>
      <c r="B562" s="293" t="s">
        <v>871</v>
      </c>
      <c r="D562" s="327">
        <v>351774815</v>
      </c>
      <c r="E562" s="327">
        <v>456001332</v>
      </c>
      <c r="F562" s="327">
        <v>0</v>
      </c>
      <c r="G562" s="327">
        <v>104226517</v>
      </c>
      <c r="H562" s="291"/>
    </row>
    <row r="563" spans="1:8" s="293" customFormat="1" ht="14.25" customHeight="1" thickBot="1" x14ac:dyDescent="0.3">
      <c r="A563" s="290"/>
      <c r="B563" s="293" t="s">
        <v>872</v>
      </c>
      <c r="D563" s="327">
        <v>0</v>
      </c>
      <c r="E563" s="327">
        <v>351774815</v>
      </c>
      <c r="F563" s="327">
        <v>0</v>
      </c>
      <c r="G563" s="327">
        <v>351774815</v>
      </c>
      <c r="H563" s="291"/>
    </row>
    <row r="564" spans="1:8" s="293" customFormat="1" ht="12.75" thickBot="1" x14ac:dyDescent="0.3">
      <c r="A564" s="290"/>
      <c r="B564" s="441"/>
      <c r="C564" s="441" t="s">
        <v>873</v>
      </c>
      <c r="D564" s="322">
        <v>1328104285</v>
      </c>
      <c r="E564" s="322">
        <v>1328104285</v>
      </c>
      <c r="F564" s="322">
        <v>506462939</v>
      </c>
      <c r="G564" s="322">
        <v>506462939</v>
      </c>
      <c r="H564" s="291"/>
    </row>
    <row r="565" spans="1:8" s="293" customFormat="1" ht="12.75" thickTop="1" x14ac:dyDescent="0.25">
      <c r="A565" s="290"/>
      <c r="B565" s="294"/>
      <c r="F565" s="291"/>
      <c r="G565" s="291"/>
      <c r="H565" s="291"/>
    </row>
    <row r="566" spans="1:8" ht="44.25" customHeight="1" x14ac:dyDescent="0.25">
      <c r="B566" s="887" t="s">
        <v>874</v>
      </c>
      <c r="C566" s="930"/>
      <c r="D566" s="930"/>
      <c r="E566" s="930"/>
      <c r="F566" s="930"/>
      <c r="G566" s="930"/>
      <c r="H566" s="930"/>
    </row>
    <row r="567" spans="1:8" ht="44.25" customHeight="1" x14ac:dyDescent="0.25">
      <c r="B567" s="887" t="s">
        <v>875</v>
      </c>
      <c r="C567" s="930"/>
      <c r="D567" s="930"/>
      <c r="E567" s="930"/>
      <c r="F567" s="930"/>
      <c r="G567" s="930"/>
      <c r="H567" s="930"/>
    </row>
    <row r="568" spans="1:8" ht="55.5" customHeight="1" x14ac:dyDescent="0.25">
      <c r="B568" s="887" t="s">
        <v>876</v>
      </c>
      <c r="C568" s="930"/>
      <c r="D568" s="930"/>
      <c r="E568" s="930"/>
      <c r="F568" s="930"/>
      <c r="G568" s="930"/>
      <c r="H568" s="930"/>
    </row>
    <row r="569" spans="1:8" ht="54.75" customHeight="1" x14ac:dyDescent="0.25">
      <c r="B569" s="887" t="s">
        <v>877</v>
      </c>
      <c r="C569" s="930"/>
      <c r="D569" s="930"/>
      <c r="E569" s="930"/>
      <c r="F569" s="930"/>
      <c r="G569" s="930"/>
      <c r="H569" s="930"/>
    </row>
    <row r="570" spans="1:8" ht="71.25" customHeight="1" x14ac:dyDescent="0.25">
      <c r="B570" s="887" t="s">
        <v>878</v>
      </c>
      <c r="C570" s="930"/>
      <c r="D570" s="930"/>
      <c r="E570" s="930"/>
      <c r="F570" s="930"/>
      <c r="G570" s="930"/>
      <c r="H570" s="930"/>
    </row>
    <row r="571" spans="1:8" s="293" customFormat="1" x14ac:dyDescent="0.25">
      <c r="A571" s="290"/>
      <c r="B571" s="883" t="s">
        <v>879</v>
      </c>
      <c r="C571" s="883"/>
      <c r="D571" s="883"/>
      <c r="E571" s="883"/>
      <c r="F571" s="883"/>
      <c r="G571" s="883"/>
      <c r="H571" s="883"/>
    </row>
    <row r="572" spans="1:8" s="293" customFormat="1" ht="12.75" thickBot="1" x14ac:dyDescent="0.3">
      <c r="A572" s="290"/>
      <c r="B572" s="290"/>
      <c r="F572" s="291"/>
      <c r="G572" s="291"/>
      <c r="H572" s="291"/>
    </row>
    <row r="573" spans="1:8" s="293" customFormat="1" ht="12.75" thickTop="1" x14ac:dyDescent="0.25">
      <c r="A573" s="290"/>
      <c r="B573" s="964" t="s">
        <v>330</v>
      </c>
      <c r="C573" s="964"/>
      <c r="D573" s="966" t="s">
        <v>865</v>
      </c>
      <c r="E573" s="966"/>
      <c r="F573" s="967" t="s">
        <v>880</v>
      </c>
      <c r="G573" s="967"/>
      <c r="H573" s="291"/>
    </row>
    <row r="574" spans="1:8" s="293" customFormat="1" ht="12.75" thickBot="1" x14ac:dyDescent="0.3">
      <c r="A574" s="290"/>
      <c r="B574" s="965"/>
      <c r="C574" s="965"/>
      <c r="D574" s="444" t="s">
        <v>866</v>
      </c>
      <c r="E574" s="444" t="s">
        <v>867</v>
      </c>
      <c r="F574" s="445" t="s">
        <v>866</v>
      </c>
      <c r="G574" s="445" t="s">
        <v>867</v>
      </c>
      <c r="H574" s="291"/>
    </row>
    <row r="575" spans="1:8" s="293" customFormat="1" ht="14.25" customHeight="1" x14ac:dyDescent="0.25">
      <c r="A575" s="290"/>
      <c r="B575" s="970" t="s">
        <v>881</v>
      </c>
      <c r="C575" s="970"/>
      <c r="D575" s="327">
        <v>0</v>
      </c>
      <c r="E575" s="327">
        <v>490081240</v>
      </c>
      <c r="F575" s="327"/>
      <c r="G575" s="327">
        <v>490081240</v>
      </c>
      <c r="H575" s="291"/>
    </row>
    <row r="576" spans="1:8" s="293" customFormat="1" ht="14.25" customHeight="1" x14ac:dyDescent="0.25">
      <c r="A576" s="290"/>
      <c r="B576" s="890" t="s">
        <v>882</v>
      </c>
      <c r="C576" s="890"/>
      <c r="D576" s="327">
        <v>51222354.159999996</v>
      </c>
      <c r="E576" s="327">
        <v>67604053.030000001</v>
      </c>
      <c r="F576" s="327"/>
      <c r="G576" s="327">
        <v>16381698.870000005</v>
      </c>
      <c r="H576" s="291"/>
    </row>
    <row r="577" spans="1:9" s="293" customFormat="1" ht="14.25" customHeight="1" x14ac:dyDescent="0.25">
      <c r="A577" s="290"/>
      <c r="B577" s="890" t="s">
        <v>883</v>
      </c>
      <c r="C577" s="890"/>
      <c r="D577" s="327">
        <v>506462938.87</v>
      </c>
      <c r="E577" s="327">
        <v>506462938.87000006</v>
      </c>
      <c r="F577" s="327">
        <v>0</v>
      </c>
      <c r="G577" s="327"/>
      <c r="H577" s="291"/>
    </row>
    <row r="578" spans="1:9" s="293" customFormat="1" ht="14.25" customHeight="1" x14ac:dyDescent="0.25">
      <c r="A578" s="290"/>
      <c r="B578" s="890" t="s">
        <v>884</v>
      </c>
      <c r="C578" s="890"/>
      <c r="D578" s="327">
        <v>506462938.85000002</v>
      </c>
      <c r="E578" s="327">
        <f>+D579</f>
        <v>502924463</v>
      </c>
      <c r="F578" s="327">
        <f>+D578-E578</f>
        <v>3538475.8500000238</v>
      </c>
      <c r="G578" s="327"/>
      <c r="H578" s="291"/>
    </row>
    <row r="579" spans="1:9" s="293" customFormat="1" ht="14.25" customHeight="1" x14ac:dyDescent="0.25">
      <c r="A579" s="290"/>
      <c r="B579" s="890" t="s">
        <v>885</v>
      </c>
      <c r="C579" s="890"/>
      <c r="D579" s="327">
        <v>502924463</v>
      </c>
      <c r="E579" s="327">
        <f>E580</f>
        <v>362534288</v>
      </c>
      <c r="F579" s="327">
        <f>D579-E579</f>
        <v>140390175</v>
      </c>
      <c r="G579" s="327"/>
      <c r="H579" s="291"/>
      <c r="I579" s="291"/>
    </row>
    <row r="580" spans="1:9" s="293" customFormat="1" ht="14.25" customHeight="1" x14ac:dyDescent="0.25">
      <c r="A580" s="290"/>
      <c r="B580" s="890" t="s">
        <v>886</v>
      </c>
      <c r="C580" s="890"/>
      <c r="D580" s="327">
        <v>362534288</v>
      </c>
      <c r="E580" s="327">
        <v>362534288</v>
      </c>
      <c r="F580" s="327">
        <v>0</v>
      </c>
      <c r="G580" s="327"/>
      <c r="H580" s="291"/>
    </row>
    <row r="581" spans="1:9" s="293" customFormat="1" ht="14.25" customHeight="1" thickBot="1" x14ac:dyDescent="0.3">
      <c r="A581" s="290"/>
      <c r="B581" s="969" t="s">
        <v>887</v>
      </c>
      <c r="C581" s="969"/>
      <c r="D581" s="327">
        <v>362534288</v>
      </c>
      <c r="E581" s="327">
        <v>0</v>
      </c>
      <c r="F581" s="327">
        <v>362534288</v>
      </c>
      <c r="G581" s="327"/>
      <c r="H581" s="291"/>
    </row>
    <row r="582" spans="1:9" s="293" customFormat="1" ht="12.75" thickBot="1" x14ac:dyDescent="0.3">
      <c r="A582" s="290"/>
      <c r="B582" s="441"/>
      <c r="C582" s="441" t="s">
        <v>888</v>
      </c>
      <c r="D582" s="322">
        <f>SUM(D575:D581)</f>
        <v>2292141270.8800001</v>
      </c>
      <c r="E582" s="322">
        <f>SUM(E575:E581)</f>
        <v>2292141270.9000001</v>
      </c>
      <c r="F582" s="322">
        <f>SUM(F575:F581)</f>
        <v>506462938.85000002</v>
      </c>
      <c r="G582" s="322">
        <f>SUM(G575:G581)</f>
        <v>506462938.87</v>
      </c>
      <c r="H582" s="291"/>
    </row>
    <row r="583" spans="1:9" ht="12.75" thickTop="1" x14ac:dyDescent="0.25">
      <c r="B583" s="389"/>
      <c r="E583" s="312"/>
    </row>
    <row r="584" spans="1:9" x14ac:dyDescent="0.25">
      <c r="B584" s="389"/>
    </row>
    <row r="585" spans="1:9" ht="45.75" customHeight="1" x14ac:dyDescent="0.25">
      <c r="B585" s="887" t="s">
        <v>889</v>
      </c>
      <c r="C585" s="930"/>
      <c r="D585" s="930"/>
      <c r="E585" s="930"/>
      <c r="F585" s="930"/>
      <c r="G585" s="930"/>
      <c r="H585" s="930"/>
    </row>
    <row r="586" spans="1:9" ht="42" customHeight="1" x14ac:dyDescent="0.25">
      <c r="B586" s="887" t="s">
        <v>890</v>
      </c>
      <c r="C586" s="930"/>
      <c r="D586" s="930"/>
      <c r="E586" s="930"/>
      <c r="F586" s="930"/>
      <c r="G586" s="930"/>
      <c r="H586" s="930"/>
    </row>
    <row r="587" spans="1:9" ht="115.5" customHeight="1" x14ac:dyDescent="0.25">
      <c r="B587" s="930" t="s">
        <v>891</v>
      </c>
      <c r="C587" s="930"/>
      <c r="D587" s="930"/>
      <c r="E587" s="930"/>
      <c r="F587" s="930"/>
      <c r="G587" s="930"/>
      <c r="H587" s="930"/>
    </row>
    <row r="588" spans="1:9" ht="78.75" customHeight="1" x14ac:dyDescent="0.25">
      <c r="B588" s="930" t="s">
        <v>892</v>
      </c>
      <c r="C588" s="930"/>
      <c r="D588" s="930"/>
      <c r="E588" s="930"/>
      <c r="F588" s="930"/>
      <c r="G588" s="930"/>
      <c r="H588" s="930"/>
    </row>
    <row r="589" spans="1:9" ht="154.5" customHeight="1" x14ac:dyDescent="0.25">
      <c r="B589" s="930" t="s">
        <v>893</v>
      </c>
      <c r="C589" s="930"/>
      <c r="D589" s="930"/>
      <c r="E589" s="930"/>
      <c r="F589" s="930"/>
      <c r="G589" s="930"/>
      <c r="H589" s="930"/>
    </row>
    <row r="590" spans="1:9" s="293" customFormat="1" ht="25.5" customHeight="1" thickBot="1" x14ac:dyDescent="0.3">
      <c r="A590" s="290"/>
      <c r="B590" s="890" t="s">
        <v>894</v>
      </c>
      <c r="C590" s="890"/>
      <c r="D590" s="890"/>
      <c r="E590" s="890"/>
      <c r="F590" s="890"/>
      <c r="G590" s="890"/>
      <c r="H590" s="890"/>
    </row>
    <row r="591" spans="1:9" s="293" customFormat="1" ht="13.5" thickTop="1" thickBot="1" x14ac:dyDescent="0.3">
      <c r="A591" s="290"/>
      <c r="B591" s="363" t="s">
        <v>895</v>
      </c>
      <c r="C591" s="921" t="s">
        <v>896</v>
      </c>
      <c r="D591" s="921"/>
      <c r="E591" s="363" t="s">
        <v>897</v>
      </c>
      <c r="F591" s="363" t="s">
        <v>898</v>
      </c>
      <c r="G591" s="363"/>
      <c r="H591" s="363"/>
    </row>
    <row r="592" spans="1:9" s="293" customFormat="1" ht="22.5" customHeight="1" x14ac:dyDescent="0.2">
      <c r="A592" s="290"/>
      <c r="B592" s="973" t="s">
        <v>899</v>
      </c>
      <c r="C592" s="973"/>
      <c r="D592" s="973"/>
      <c r="E592" s="973"/>
      <c r="F592" s="973"/>
      <c r="G592" s="446"/>
      <c r="H592" s="446"/>
    </row>
    <row r="593" spans="1:8" s="293" customFormat="1" ht="21" customHeight="1" x14ac:dyDescent="0.25">
      <c r="A593" s="290"/>
      <c r="B593" s="447" t="s">
        <v>900</v>
      </c>
      <c r="C593" s="974" t="s">
        <v>901</v>
      </c>
      <c r="D593" s="974"/>
      <c r="E593" s="448" t="s">
        <v>902</v>
      </c>
      <c r="F593" s="449">
        <v>4953</v>
      </c>
      <c r="G593" s="450"/>
      <c r="H593" s="450"/>
    </row>
    <row r="594" spans="1:8" s="293" customFormat="1" ht="20.25" customHeight="1" x14ac:dyDescent="0.25">
      <c r="A594" s="290"/>
      <c r="B594" s="447" t="s">
        <v>903</v>
      </c>
      <c r="C594" s="974" t="s">
        <v>904</v>
      </c>
      <c r="D594" s="974"/>
      <c r="E594" s="448" t="s">
        <v>902</v>
      </c>
      <c r="F594" s="449">
        <v>14429</v>
      </c>
      <c r="G594" s="450"/>
      <c r="H594" s="450"/>
    </row>
    <row r="595" spans="1:8" s="293" customFormat="1" ht="19.5" customHeight="1" x14ac:dyDescent="0.25">
      <c r="A595" s="290"/>
      <c r="B595" s="447" t="s">
        <v>905</v>
      </c>
      <c r="C595" s="971" t="s">
        <v>906</v>
      </c>
      <c r="D595" s="971"/>
      <c r="E595" s="447" t="s">
        <v>902</v>
      </c>
      <c r="F595" s="449">
        <v>12219</v>
      </c>
      <c r="G595" s="450"/>
      <c r="H595" s="450"/>
    </row>
    <row r="596" spans="1:8" s="293" customFormat="1" ht="20.25" customHeight="1" x14ac:dyDescent="0.25">
      <c r="A596" s="290"/>
      <c r="B596" s="447" t="s">
        <v>907</v>
      </c>
      <c r="C596" s="971" t="s">
        <v>908</v>
      </c>
      <c r="D596" s="971"/>
      <c r="E596" s="448" t="s">
        <v>902</v>
      </c>
      <c r="F596" s="452">
        <v>19754</v>
      </c>
      <c r="G596" s="450"/>
      <c r="H596" s="450"/>
    </row>
    <row r="597" spans="1:8" s="293" customFormat="1" ht="24.75" customHeight="1" x14ac:dyDescent="0.25">
      <c r="A597" s="290"/>
      <c r="B597" s="972" t="s">
        <v>909</v>
      </c>
      <c r="C597" s="972"/>
      <c r="D597" s="972"/>
      <c r="E597" s="972"/>
      <c r="F597" s="972"/>
      <c r="G597" s="450"/>
      <c r="H597" s="450"/>
    </row>
    <row r="598" spans="1:8" s="293" customFormat="1" ht="33.75" customHeight="1" x14ac:dyDescent="0.25">
      <c r="A598" s="290"/>
      <c r="B598" s="447" t="s">
        <v>910</v>
      </c>
      <c r="C598" s="971" t="s">
        <v>911</v>
      </c>
      <c r="D598" s="971"/>
      <c r="E598" s="448" t="s">
        <v>912</v>
      </c>
      <c r="F598" s="449">
        <v>183101.57</v>
      </c>
      <c r="G598" s="450"/>
      <c r="H598" s="450"/>
    </row>
    <row r="599" spans="1:8" s="293" customFormat="1" ht="19.5" customHeight="1" x14ac:dyDescent="0.25">
      <c r="A599" s="290"/>
      <c r="B599" s="447" t="s">
        <v>913</v>
      </c>
      <c r="C599" s="971" t="s">
        <v>914</v>
      </c>
      <c r="D599" s="971"/>
      <c r="E599" s="448" t="s">
        <v>915</v>
      </c>
      <c r="F599" s="449">
        <v>4000</v>
      </c>
      <c r="G599" s="450"/>
      <c r="H599" s="450"/>
    </row>
    <row r="600" spans="1:8" s="293" customFormat="1" ht="16.5" customHeight="1" x14ac:dyDescent="0.25">
      <c r="A600" s="290"/>
      <c r="B600" s="447" t="s">
        <v>916</v>
      </c>
      <c r="C600" s="971" t="s">
        <v>917</v>
      </c>
      <c r="D600" s="971"/>
      <c r="E600" s="448" t="s">
        <v>915</v>
      </c>
      <c r="F600" s="449">
        <v>120000</v>
      </c>
      <c r="G600" s="450"/>
      <c r="H600" s="450"/>
    </row>
    <row r="601" spans="1:8" s="293" customFormat="1" ht="20.25" customHeight="1" x14ac:dyDescent="0.25">
      <c r="A601" s="290"/>
      <c r="B601" s="971" t="s">
        <v>918</v>
      </c>
      <c r="C601" s="971"/>
      <c r="D601" s="971"/>
      <c r="E601" s="971"/>
      <c r="F601" s="971"/>
      <c r="G601" s="450"/>
      <c r="H601" s="450"/>
    </row>
    <row r="602" spans="1:8" s="293" customFormat="1" ht="33.75" x14ac:dyDescent="0.25">
      <c r="A602" s="290"/>
      <c r="B602" s="447" t="s">
        <v>919</v>
      </c>
      <c r="C602" s="971" t="s">
        <v>920</v>
      </c>
      <c r="D602" s="971"/>
      <c r="E602" s="448" t="s">
        <v>921</v>
      </c>
      <c r="F602" s="449">
        <v>572328.80000000005</v>
      </c>
      <c r="G602" s="450"/>
      <c r="H602" s="450"/>
    </row>
    <row r="603" spans="1:8" s="293" customFormat="1" ht="30.75" customHeight="1" x14ac:dyDescent="0.25">
      <c r="A603" s="290"/>
      <c r="B603" s="971" t="s">
        <v>922</v>
      </c>
      <c r="C603" s="971"/>
      <c r="D603" s="971"/>
      <c r="E603" s="971"/>
      <c r="F603" s="971"/>
      <c r="G603" s="450"/>
      <c r="H603" s="450"/>
    </row>
    <row r="604" spans="1:8" s="293" customFormat="1" ht="18" customHeight="1" x14ac:dyDescent="0.25">
      <c r="A604" s="290"/>
      <c r="B604" s="447" t="s">
        <v>923</v>
      </c>
      <c r="C604" s="971" t="s">
        <v>924</v>
      </c>
      <c r="D604" s="971"/>
      <c r="E604" s="451" t="s">
        <v>925</v>
      </c>
      <c r="F604" s="451"/>
      <c r="G604" s="450"/>
      <c r="H604" s="450"/>
    </row>
    <row r="605" spans="1:8" s="293" customFormat="1" ht="18" customHeight="1" x14ac:dyDescent="0.25">
      <c r="A605" s="290"/>
      <c r="B605" s="447" t="s">
        <v>926</v>
      </c>
      <c r="C605" s="971" t="s">
        <v>924</v>
      </c>
      <c r="D605" s="971"/>
      <c r="E605" s="451" t="s">
        <v>925</v>
      </c>
      <c r="F605" s="451"/>
      <c r="G605" s="450"/>
      <c r="H605" s="450"/>
    </row>
    <row r="606" spans="1:8" s="293" customFormat="1" ht="18.75" customHeight="1" x14ac:dyDescent="0.25">
      <c r="A606" s="290"/>
      <c r="B606" s="447" t="s">
        <v>927</v>
      </c>
      <c r="C606" s="971" t="s">
        <v>928</v>
      </c>
      <c r="D606" s="971"/>
      <c r="E606" s="451" t="s">
        <v>925</v>
      </c>
      <c r="F606" s="450"/>
      <c r="G606" s="450"/>
      <c r="H606" s="450"/>
    </row>
    <row r="607" spans="1:8" s="293" customFormat="1" ht="18" customHeight="1" x14ac:dyDescent="0.25">
      <c r="A607" s="290"/>
      <c r="B607" s="447" t="s">
        <v>929</v>
      </c>
      <c r="C607" s="971" t="s">
        <v>930</v>
      </c>
      <c r="D607" s="971"/>
      <c r="E607" s="451" t="s">
        <v>925</v>
      </c>
      <c r="F607" s="450"/>
      <c r="G607" s="450"/>
      <c r="H607" s="450"/>
    </row>
    <row r="608" spans="1:8" s="293" customFormat="1" ht="34.5" customHeight="1" thickBot="1" x14ac:dyDescent="0.25">
      <c r="A608" s="290"/>
      <c r="B608" s="453"/>
      <c r="C608" s="454"/>
      <c r="D608" s="454"/>
      <c r="E608" s="455"/>
      <c r="F608" s="455"/>
      <c r="G608" s="455"/>
      <c r="H608" s="455"/>
    </row>
    <row r="609" spans="1:9" s="293" customFormat="1" ht="12.75" thickTop="1" x14ac:dyDescent="0.25">
      <c r="A609" s="290"/>
      <c r="B609" s="456"/>
      <c r="C609" s="456"/>
      <c r="D609" s="456"/>
      <c r="E609" s="456"/>
      <c r="F609" s="456"/>
      <c r="G609" s="456"/>
      <c r="H609" s="456"/>
    </row>
    <row r="610" spans="1:9" s="293" customFormat="1" x14ac:dyDescent="0.25">
      <c r="A610" s="290"/>
      <c r="B610" s="292"/>
      <c r="F610" s="291"/>
      <c r="G610" s="291"/>
      <c r="H610" s="291"/>
    </row>
    <row r="611" spans="1:9" s="293" customFormat="1" x14ac:dyDescent="0.25">
      <c r="A611" s="290"/>
      <c r="B611" s="886" t="s">
        <v>931</v>
      </c>
      <c r="C611" s="886"/>
      <c r="D611" s="886"/>
      <c r="E611" s="886"/>
      <c r="F611" s="886"/>
      <c r="G611" s="457"/>
      <c r="H611" s="457"/>
    </row>
    <row r="612" spans="1:9" s="293" customFormat="1" x14ac:dyDescent="0.25">
      <c r="A612" s="290"/>
      <c r="B612" s="294"/>
      <c r="C612" s="294"/>
      <c r="D612" s="294"/>
      <c r="E612" s="294"/>
      <c r="F612" s="457"/>
      <c r="G612" s="457"/>
      <c r="H612" s="457"/>
    </row>
    <row r="613" spans="1:9" s="293" customFormat="1" ht="12.75" customHeight="1" x14ac:dyDescent="0.2">
      <c r="A613" s="290"/>
      <c r="B613" s="975" t="s">
        <v>932</v>
      </c>
      <c r="C613" s="975"/>
      <c r="D613" s="975"/>
      <c r="E613" s="975"/>
      <c r="F613" s="975"/>
      <c r="G613" s="457"/>
      <c r="H613" s="457"/>
      <c r="I613" s="103"/>
    </row>
    <row r="614" spans="1:9" s="293" customFormat="1" x14ac:dyDescent="0.2">
      <c r="A614" s="290"/>
      <c r="B614" s="294"/>
      <c r="C614" s="294"/>
      <c r="D614" s="294"/>
      <c r="E614" s="294"/>
      <c r="F614" s="457"/>
      <c r="G614" s="457"/>
      <c r="H614" s="457"/>
      <c r="I614" s="103"/>
    </row>
    <row r="615" spans="1:9" s="293" customFormat="1" ht="45.75" customHeight="1" x14ac:dyDescent="0.2">
      <c r="A615" s="290"/>
      <c r="B615" s="887" t="s">
        <v>933</v>
      </c>
      <c r="C615" s="887"/>
      <c r="D615" s="887"/>
      <c r="E615" s="887"/>
      <c r="F615" s="887"/>
      <c r="G615" s="887"/>
      <c r="H615" s="887"/>
      <c r="I615" s="103"/>
    </row>
    <row r="616" spans="1:9" s="293" customFormat="1" x14ac:dyDescent="0.2">
      <c r="A616" s="290"/>
      <c r="B616" s="976" t="s">
        <v>934</v>
      </c>
      <c r="C616" s="976"/>
      <c r="D616" s="976"/>
      <c r="E616" s="976"/>
      <c r="F616" s="976"/>
      <c r="G616" s="976"/>
      <c r="H616" s="976"/>
      <c r="I616" s="103"/>
    </row>
    <row r="617" spans="1:9" s="293" customFormat="1" ht="33" customHeight="1" x14ac:dyDescent="0.2">
      <c r="A617" s="290"/>
      <c r="B617" s="977" t="s">
        <v>935</v>
      </c>
      <c r="C617" s="977"/>
      <c r="D617" s="977"/>
      <c r="E617" s="977"/>
      <c r="F617" s="977"/>
      <c r="G617" s="977"/>
      <c r="H617" s="977"/>
      <c r="I617" s="103"/>
    </row>
    <row r="618" spans="1:9" s="293" customFormat="1" ht="12.75" customHeight="1" x14ac:dyDescent="0.2">
      <c r="A618" s="290"/>
      <c r="B618" s="978" t="s">
        <v>936</v>
      </c>
      <c r="C618" s="978"/>
      <c r="D618" s="978"/>
      <c r="E618" s="978"/>
      <c r="F618" s="978"/>
      <c r="G618" s="978"/>
      <c r="H618" s="978"/>
      <c r="I618" s="103"/>
    </row>
    <row r="619" spans="1:9" s="293" customFormat="1" ht="30" customHeight="1" x14ac:dyDescent="0.2">
      <c r="A619" s="290"/>
      <c r="B619" s="978" t="s">
        <v>937</v>
      </c>
      <c r="C619" s="978"/>
      <c r="D619" s="978"/>
      <c r="E619" s="978"/>
      <c r="F619" s="978"/>
      <c r="G619" s="978"/>
      <c r="H619" s="978"/>
      <c r="I619" s="103"/>
    </row>
    <row r="620" spans="1:9" s="293" customFormat="1" ht="12.75" customHeight="1" x14ac:dyDescent="0.2">
      <c r="A620" s="290"/>
      <c r="B620" s="978" t="s">
        <v>938</v>
      </c>
      <c r="C620" s="978"/>
      <c r="D620" s="978"/>
      <c r="E620" s="978"/>
      <c r="F620" s="978"/>
      <c r="G620" s="978"/>
      <c r="H620" s="978"/>
      <c r="I620" s="103"/>
    </row>
    <row r="621" spans="1:9" s="293" customFormat="1" ht="12.75" customHeight="1" x14ac:dyDescent="0.2">
      <c r="A621" s="290"/>
      <c r="B621" s="975" t="s">
        <v>939</v>
      </c>
      <c r="C621" s="975"/>
      <c r="D621" s="975"/>
      <c r="E621" s="975"/>
      <c r="F621" s="975"/>
      <c r="G621" s="975"/>
      <c r="H621" s="975"/>
      <c r="I621" s="103"/>
    </row>
    <row r="622" spans="1:9" s="293" customFormat="1" ht="12.75" customHeight="1" x14ac:dyDescent="0.2">
      <c r="A622" s="290"/>
      <c r="B622" s="978" t="s">
        <v>940</v>
      </c>
      <c r="C622" s="978"/>
      <c r="D622" s="978"/>
      <c r="E622" s="978"/>
      <c r="F622" s="978"/>
      <c r="G622" s="978"/>
      <c r="H622" s="978"/>
      <c r="I622" s="103"/>
    </row>
    <row r="623" spans="1:9" s="293" customFormat="1" ht="12.75" customHeight="1" x14ac:dyDescent="0.2">
      <c r="A623" s="290"/>
      <c r="B623" s="292"/>
      <c r="C623" s="294"/>
      <c r="D623" s="294"/>
      <c r="E623" s="294"/>
      <c r="F623" s="457"/>
      <c r="G623" s="457"/>
      <c r="H623" s="457"/>
      <c r="I623" s="103"/>
    </row>
    <row r="624" spans="1:9" s="293" customFormat="1" x14ac:dyDescent="0.2">
      <c r="A624" s="290"/>
      <c r="B624" s="976" t="s">
        <v>941</v>
      </c>
      <c r="C624" s="976"/>
      <c r="D624" s="976"/>
      <c r="E624" s="976"/>
      <c r="F624" s="976"/>
      <c r="G624" s="976"/>
      <c r="H624" s="976"/>
      <c r="I624" s="103"/>
    </row>
    <row r="625" spans="1:9" s="293" customFormat="1" x14ac:dyDescent="0.2">
      <c r="A625" s="290"/>
      <c r="B625" s="930" t="s">
        <v>942</v>
      </c>
      <c r="C625" s="930"/>
      <c r="D625" s="930"/>
      <c r="E625" s="930"/>
      <c r="F625" s="930"/>
      <c r="G625" s="930"/>
      <c r="H625" s="930"/>
      <c r="I625" s="103"/>
    </row>
    <row r="626" spans="1:9" s="293" customFormat="1" ht="18" customHeight="1" x14ac:dyDescent="0.2">
      <c r="A626" s="290"/>
      <c r="B626" s="975" t="s">
        <v>943</v>
      </c>
      <c r="C626" s="975"/>
      <c r="D626" s="975"/>
      <c r="E626" s="975"/>
      <c r="F626" s="975"/>
      <c r="G626" s="975"/>
      <c r="H626" s="975"/>
      <c r="I626" s="103"/>
    </row>
    <row r="627" spans="1:9" s="293" customFormat="1" ht="18" customHeight="1" x14ac:dyDescent="0.2">
      <c r="A627" s="290"/>
      <c r="B627" s="978" t="s">
        <v>944</v>
      </c>
      <c r="C627" s="978"/>
      <c r="D627" s="978"/>
      <c r="E627" s="978"/>
      <c r="F627" s="978"/>
      <c r="G627" s="978"/>
      <c r="H627" s="978"/>
      <c r="I627" s="103"/>
    </row>
    <row r="628" spans="1:9" s="293" customFormat="1" ht="18" customHeight="1" x14ac:dyDescent="0.2">
      <c r="A628" s="290"/>
      <c r="B628" s="978" t="s">
        <v>945</v>
      </c>
      <c r="C628" s="978"/>
      <c r="D628" s="978"/>
      <c r="E628" s="978"/>
      <c r="F628" s="978"/>
      <c r="G628" s="978"/>
      <c r="H628" s="978"/>
      <c r="I628" s="103"/>
    </row>
    <row r="629" spans="1:9" s="293" customFormat="1" ht="16.5" customHeight="1" x14ac:dyDescent="0.2">
      <c r="A629" s="290"/>
      <c r="B629" s="978" t="s">
        <v>946</v>
      </c>
      <c r="C629" s="978"/>
      <c r="D629" s="978"/>
      <c r="E629" s="978"/>
      <c r="F629" s="978"/>
      <c r="G629" s="978"/>
      <c r="H629" s="978"/>
      <c r="I629" s="103"/>
    </row>
    <row r="630" spans="1:9" s="293" customFormat="1" ht="16.5" customHeight="1" x14ac:dyDescent="0.2">
      <c r="A630" s="290"/>
      <c r="B630" s="978" t="s">
        <v>947</v>
      </c>
      <c r="C630" s="978"/>
      <c r="D630" s="978"/>
      <c r="E630" s="978"/>
      <c r="F630" s="978"/>
      <c r="G630" s="978"/>
      <c r="H630" s="978"/>
      <c r="I630" s="103"/>
    </row>
    <row r="631" spans="1:9" s="293" customFormat="1" ht="16.5" customHeight="1" x14ac:dyDescent="0.2">
      <c r="A631" s="290"/>
      <c r="B631" s="978" t="s">
        <v>948</v>
      </c>
      <c r="C631" s="978"/>
      <c r="D631" s="978"/>
      <c r="E631" s="978"/>
      <c r="F631" s="978"/>
      <c r="G631" s="978"/>
      <c r="H631" s="978"/>
      <c r="I631" s="103"/>
    </row>
    <row r="632" spans="1:9" s="293" customFormat="1" ht="16.5" customHeight="1" x14ac:dyDescent="0.2">
      <c r="A632" s="290"/>
      <c r="B632" s="978" t="s">
        <v>949</v>
      </c>
      <c r="C632" s="978"/>
      <c r="D632" s="978"/>
      <c r="E632" s="978"/>
      <c r="F632" s="978"/>
      <c r="G632" s="978"/>
      <c r="H632" s="978"/>
      <c r="I632" s="103"/>
    </row>
    <row r="633" spans="1:9" s="293" customFormat="1" ht="16.5" customHeight="1" x14ac:dyDescent="0.2">
      <c r="A633" s="290"/>
      <c r="B633" s="978" t="s">
        <v>950</v>
      </c>
      <c r="C633" s="978"/>
      <c r="D633" s="978"/>
      <c r="E633" s="978"/>
      <c r="F633" s="978"/>
      <c r="G633" s="978"/>
      <c r="H633" s="978"/>
      <c r="I633" s="103"/>
    </row>
    <row r="634" spans="1:9" s="293" customFormat="1" ht="16.5" customHeight="1" x14ac:dyDescent="0.2">
      <c r="A634" s="290"/>
      <c r="B634" s="978" t="s">
        <v>951</v>
      </c>
      <c r="C634" s="978"/>
      <c r="D634" s="978"/>
      <c r="E634" s="978"/>
      <c r="F634" s="978"/>
      <c r="G634" s="978"/>
      <c r="H634" s="978"/>
      <c r="I634" s="103"/>
    </row>
    <row r="635" spans="1:9" s="293" customFormat="1" ht="16.5" customHeight="1" x14ac:dyDescent="0.2">
      <c r="A635" s="290"/>
      <c r="B635" s="294"/>
      <c r="C635" s="294"/>
      <c r="D635" s="294"/>
      <c r="E635" s="294"/>
      <c r="F635" s="457"/>
      <c r="G635" s="457"/>
      <c r="H635" s="457"/>
      <c r="I635" s="103"/>
    </row>
    <row r="636" spans="1:9" s="293" customFormat="1" ht="26.25" customHeight="1" x14ac:dyDescent="0.2">
      <c r="A636" s="290"/>
      <c r="B636" s="976" t="s">
        <v>952</v>
      </c>
      <c r="C636" s="976"/>
      <c r="D636" s="976"/>
      <c r="E636" s="976"/>
      <c r="F636" s="976"/>
      <c r="G636" s="976"/>
      <c r="H636" s="976"/>
      <c r="I636" s="103"/>
    </row>
    <row r="637" spans="1:9" s="293" customFormat="1" ht="16.5" customHeight="1" x14ac:dyDescent="0.2">
      <c r="A637" s="290"/>
      <c r="B637" s="978" t="s">
        <v>953</v>
      </c>
      <c r="C637" s="978"/>
      <c r="D637" s="978"/>
      <c r="E637" s="978"/>
      <c r="F637" s="978"/>
      <c r="G637" s="978"/>
      <c r="H637" s="978"/>
      <c r="I637" s="103"/>
    </row>
    <row r="638" spans="1:9" s="293" customFormat="1" ht="12.75" customHeight="1" x14ac:dyDescent="0.2">
      <c r="A638" s="290"/>
      <c r="B638" s="382"/>
      <c r="C638" s="294"/>
      <c r="D638" s="294"/>
      <c r="E638" s="294"/>
      <c r="F638" s="457"/>
      <c r="G638" s="457"/>
      <c r="H638" s="457"/>
      <c r="I638" s="103"/>
    </row>
    <row r="639" spans="1:9" s="293" customFormat="1" ht="21" customHeight="1" x14ac:dyDescent="0.2">
      <c r="A639" s="290"/>
      <c r="B639" s="975" t="s">
        <v>954</v>
      </c>
      <c r="C639" s="975"/>
      <c r="D639" s="975"/>
      <c r="E639" s="975"/>
      <c r="F639" s="975"/>
      <c r="G639" s="975"/>
      <c r="H639" s="975"/>
      <c r="I639" s="103"/>
    </row>
    <row r="640" spans="1:9" s="293" customFormat="1" x14ac:dyDescent="0.2">
      <c r="A640" s="290"/>
      <c r="B640" s="978" t="s">
        <v>955</v>
      </c>
      <c r="C640" s="978"/>
      <c r="D640" s="978"/>
      <c r="E640" s="978"/>
      <c r="F640" s="978"/>
      <c r="G640" s="978"/>
      <c r="H640" s="978"/>
      <c r="I640" s="103"/>
    </row>
    <row r="641" spans="1:9" s="293" customFormat="1" ht="18.75" customHeight="1" x14ac:dyDescent="0.2">
      <c r="A641" s="290"/>
      <c r="B641" s="978" t="s">
        <v>956</v>
      </c>
      <c r="C641" s="978"/>
      <c r="D641" s="978"/>
      <c r="E641" s="978"/>
      <c r="F641" s="978"/>
      <c r="G641" s="978"/>
      <c r="H641" s="978"/>
      <c r="I641" s="103"/>
    </row>
    <row r="642" spans="1:9" s="293" customFormat="1" ht="22.5" customHeight="1" x14ac:dyDescent="0.2">
      <c r="A642" s="290"/>
      <c r="B642" s="978" t="s">
        <v>957</v>
      </c>
      <c r="C642" s="978"/>
      <c r="D642" s="978"/>
      <c r="E642" s="978"/>
      <c r="F642" s="978"/>
      <c r="G642" s="978"/>
      <c r="H642" s="978"/>
      <c r="I642" s="103"/>
    </row>
    <row r="643" spans="1:9" s="293" customFormat="1" ht="22.5" customHeight="1" x14ac:dyDescent="0.2">
      <c r="A643" s="290"/>
      <c r="B643" s="978" t="s">
        <v>958</v>
      </c>
      <c r="C643" s="978"/>
      <c r="D643" s="978"/>
      <c r="E643" s="978"/>
      <c r="F643" s="978"/>
      <c r="G643" s="978"/>
      <c r="H643" s="978"/>
      <c r="I643" s="103"/>
    </row>
    <row r="644" spans="1:9" s="293" customFormat="1" ht="22.5" customHeight="1" x14ac:dyDescent="0.2">
      <c r="A644" s="290"/>
      <c r="B644" s="978" t="s">
        <v>959</v>
      </c>
      <c r="C644" s="978"/>
      <c r="D644" s="978"/>
      <c r="E644" s="978"/>
      <c r="F644" s="978"/>
      <c r="G644" s="978"/>
      <c r="H644" s="978"/>
      <c r="I644" s="103"/>
    </row>
    <row r="645" spans="1:9" s="293" customFormat="1" ht="22.5" customHeight="1" x14ac:dyDescent="0.2">
      <c r="A645" s="290"/>
      <c r="B645" s="978" t="s">
        <v>960</v>
      </c>
      <c r="C645" s="978"/>
      <c r="D645" s="978"/>
      <c r="E645" s="978"/>
      <c r="F645" s="978"/>
      <c r="G645" s="978"/>
      <c r="H645" s="978"/>
      <c r="I645" s="103"/>
    </row>
    <row r="646" spans="1:9" s="293" customFormat="1" ht="22.5" customHeight="1" x14ac:dyDescent="0.2">
      <c r="A646" s="290"/>
      <c r="B646" s="978" t="s">
        <v>961</v>
      </c>
      <c r="C646" s="978"/>
      <c r="D646" s="978"/>
      <c r="E646" s="978"/>
      <c r="F646" s="978"/>
      <c r="G646" s="978"/>
      <c r="H646" s="978"/>
      <c r="I646" s="103"/>
    </row>
    <row r="647" spans="1:9" s="293" customFormat="1" ht="22.5" customHeight="1" x14ac:dyDescent="0.2">
      <c r="A647" s="290"/>
      <c r="B647" s="978" t="s">
        <v>962</v>
      </c>
      <c r="C647" s="978"/>
      <c r="D647" s="978"/>
      <c r="E647" s="978"/>
      <c r="F647" s="978"/>
      <c r="G647" s="978"/>
      <c r="H647" s="978"/>
      <c r="I647" s="103"/>
    </row>
    <row r="648" spans="1:9" s="293" customFormat="1" ht="22.5" customHeight="1" x14ac:dyDescent="0.2">
      <c r="A648" s="290"/>
      <c r="B648" s="978" t="s">
        <v>963</v>
      </c>
      <c r="C648" s="978"/>
      <c r="D648" s="978"/>
      <c r="E648" s="978"/>
      <c r="F648" s="978"/>
      <c r="G648" s="978"/>
      <c r="H648" s="978"/>
      <c r="I648" s="103"/>
    </row>
    <row r="649" spans="1:9" s="293" customFormat="1" ht="44.25" customHeight="1" x14ac:dyDescent="0.2">
      <c r="A649" s="290"/>
      <c r="B649" s="979" t="s">
        <v>964</v>
      </c>
      <c r="C649" s="979"/>
      <c r="D649" s="979"/>
      <c r="E649" s="979"/>
      <c r="F649" s="979"/>
      <c r="G649" s="979"/>
      <c r="H649" s="979"/>
      <c r="I649" s="103"/>
    </row>
    <row r="650" spans="1:9" s="293" customFormat="1" ht="43.5" customHeight="1" x14ac:dyDescent="0.2">
      <c r="A650" s="290"/>
      <c r="B650" s="979" t="s">
        <v>965</v>
      </c>
      <c r="C650" s="979"/>
      <c r="D650" s="979"/>
      <c r="E650" s="979"/>
      <c r="F650" s="979"/>
      <c r="G650" s="979"/>
      <c r="H650" s="979"/>
      <c r="I650" s="103"/>
    </row>
    <row r="651" spans="1:9" s="293" customFormat="1" ht="62.25" customHeight="1" x14ac:dyDescent="0.2">
      <c r="A651" s="290"/>
      <c r="B651" s="975" t="s">
        <v>966</v>
      </c>
      <c r="C651" s="975"/>
      <c r="D651" s="975"/>
      <c r="E651" s="975"/>
      <c r="F651" s="975"/>
      <c r="G651" s="975"/>
      <c r="H651" s="975"/>
      <c r="I651" s="103"/>
    </row>
    <row r="652" spans="1:9" s="293" customFormat="1" ht="15" customHeight="1" x14ac:dyDescent="0.2">
      <c r="A652" s="290"/>
      <c r="B652" s="458"/>
      <c r="C652" s="458"/>
      <c r="D652" s="458"/>
      <c r="E652" s="458"/>
      <c r="F652" s="458"/>
      <c r="G652" s="458"/>
      <c r="H652" s="458"/>
      <c r="I652" s="103"/>
    </row>
    <row r="653" spans="1:9" s="293" customFormat="1" ht="32.25" customHeight="1" x14ac:dyDescent="0.2">
      <c r="A653" s="290"/>
      <c r="B653" s="930" t="s">
        <v>967</v>
      </c>
      <c r="C653" s="930"/>
      <c r="D653" s="930"/>
      <c r="E653" s="930"/>
      <c r="F653" s="930"/>
      <c r="G653" s="930"/>
      <c r="H653" s="930"/>
      <c r="I653" s="103"/>
    </row>
    <row r="654" spans="1:9" s="293" customFormat="1" x14ac:dyDescent="0.2">
      <c r="A654" s="290"/>
      <c r="B654" s="930"/>
      <c r="C654" s="930"/>
      <c r="D654" s="930"/>
      <c r="E654" s="930"/>
      <c r="F654" s="930"/>
      <c r="G654" s="930"/>
      <c r="H654" s="930"/>
      <c r="I654" s="103"/>
    </row>
    <row r="655" spans="1:9" s="293" customFormat="1" x14ac:dyDescent="0.2">
      <c r="A655" s="290"/>
      <c r="B655" s="975" t="s">
        <v>968</v>
      </c>
      <c r="C655" s="975"/>
      <c r="D655" s="975"/>
      <c r="E655" s="975"/>
      <c r="F655" s="975"/>
      <c r="G655" s="975"/>
      <c r="H655" s="975"/>
      <c r="I655" s="103"/>
    </row>
    <row r="656" spans="1:9" s="293" customFormat="1" x14ac:dyDescent="0.2">
      <c r="A656" s="290"/>
      <c r="B656" s="935" t="s">
        <v>969</v>
      </c>
      <c r="C656" s="935"/>
      <c r="D656" s="935"/>
      <c r="E656" s="935"/>
      <c r="F656" s="935"/>
      <c r="G656" s="935"/>
      <c r="H656" s="935"/>
      <c r="I656" s="103"/>
    </row>
    <row r="657" spans="1:9" s="293" customFormat="1" ht="34.5" customHeight="1" x14ac:dyDescent="0.2">
      <c r="A657" s="290"/>
      <c r="B657" s="930" t="s">
        <v>970</v>
      </c>
      <c r="C657" s="930"/>
      <c r="D657" s="930"/>
      <c r="E657" s="930"/>
      <c r="F657" s="930"/>
      <c r="G657" s="930"/>
      <c r="H657" s="930"/>
      <c r="I657" s="103"/>
    </row>
    <row r="658" spans="1:9" s="293" customFormat="1" ht="18.75" customHeight="1" x14ac:dyDescent="0.2">
      <c r="A658" s="290"/>
      <c r="B658" s="930" t="s">
        <v>971</v>
      </c>
      <c r="C658" s="930"/>
      <c r="D658" s="930"/>
      <c r="E658" s="930"/>
      <c r="F658" s="930"/>
      <c r="G658" s="930"/>
      <c r="H658" s="930"/>
      <c r="I658" s="103"/>
    </row>
    <row r="659" spans="1:9" s="293" customFormat="1" ht="26.25" customHeight="1" x14ac:dyDescent="0.2">
      <c r="A659" s="290"/>
      <c r="B659" s="930" t="s">
        <v>972</v>
      </c>
      <c r="C659" s="930"/>
      <c r="D659" s="930"/>
      <c r="E659" s="930"/>
      <c r="F659" s="930"/>
      <c r="G659" s="930"/>
      <c r="H659" s="930"/>
      <c r="I659" s="103"/>
    </row>
    <row r="660" spans="1:9" s="293" customFormat="1" ht="20.25" customHeight="1" x14ac:dyDescent="0.2">
      <c r="A660" s="290"/>
      <c r="B660" s="930" t="s">
        <v>973</v>
      </c>
      <c r="C660" s="930"/>
      <c r="D660" s="930"/>
      <c r="E660" s="930"/>
      <c r="F660" s="930"/>
      <c r="G660" s="930"/>
      <c r="H660" s="930"/>
      <c r="I660" s="103"/>
    </row>
    <row r="661" spans="1:9" s="293" customFormat="1" ht="31.5" customHeight="1" x14ac:dyDescent="0.2">
      <c r="A661" s="290"/>
      <c r="B661" s="930" t="s">
        <v>974</v>
      </c>
      <c r="C661" s="930"/>
      <c r="D661" s="930"/>
      <c r="E661" s="930"/>
      <c r="F661" s="930"/>
      <c r="G661" s="930"/>
      <c r="H661" s="930"/>
      <c r="I661" s="103"/>
    </row>
    <row r="662" spans="1:9" s="293" customFormat="1" x14ac:dyDescent="0.2">
      <c r="A662" s="290"/>
      <c r="B662" s="294"/>
      <c r="C662" s="294"/>
      <c r="D662" s="294"/>
      <c r="E662" s="294"/>
      <c r="F662" s="294"/>
      <c r="G662" s="294"/>
      <c r="H662" s="294"/>
      <c r="I662" s="103"/>
    </row>
    <row r="663" spans="1:9" s="293" customFormat="1" x14ac:dyDescent="0.2">
      <c r="A663" s="290"/>
      <c r="B663" s="975" t="s">
        <v>975</v>
      </c>
      <c r="C663" s="975"/>
      <c r="D663" s="975"/>
      <c r="E663" s="975"/>
      <c r="F663" s="975"/>
      <c r="G663" s="975"/>
      <c r="H663" s="975"/>
      <c r="I663" s="103"/>
    </row>
    <row r="664" spans="1:9" s="293" customFormat="1" x14ac:dyDescent="0.2">
      <c r="A664" s="290"/>
      <c r="F664" s="291"/>
      <c r="G664" s="291"/>
      <c r="H664" s="291"/>
      <c r="I664" s="103"/>
    </row>
    <row r="665" spans="1:9" s="293" customFormat="1" ht="40.5" customHeight="1" x14ac:dyDescent="0.2">
      <c r="A665" s="290"/>
      <c r="B665" s="976" t="s">
        <v>976</v>
      </c>
      <c r="C665" s="976"/>
      <c r="D665" s="976"/>
      <c r="E665" s="976"/>
      <c r="F665" s="976"/>
      <c r="G665" s="976"/>
      <c r="H665" s="976"/>
      <c r="I665" s="103"/>
    </row>
    <row r="666" spans="1:9" s="293" customFormat="1" x14ac:dyDescent="0.2">
      <c r="A666" s="290"/>
      <c r="B666" s="294"/>
      <c r="C666" s="294"/>
      <c r="D666" s="294"/>
      <c r="E666" s="294"/>
      <c r="F666" s="457"/>
      <c r="G666" s="457"/>
      <c r="H666" s="457"/>
      <c r="I666" s="103"/>
    </row>
    <row r="667" spans="1:9" s="293" customFormat="1" x14ac:dyDescent="0.2">
      <c r="A667" s="290"/>
      <c r="B667" s="975" t="s">
        <v>977</v>
      </c>
      <c r="C667" s="975"/>
      <c r="D667" s="975"/>
      <c r="E667" s="975"/>
      <c r="F667" s="975"/>
      <c r="G667" s="975"/>
      <c r="H667" s="975"/>
      <c r="I667" s="103"/>
    </row>
    <row r="668" spans="1:9" s="293" customFormat="1" x14ac:dyDescent="0.2">
      <c r="A668" s="290"/>
      <c r="F668" s="291"/>
      <c r="G668" s="291"/>
      <c r="H668" s="291"/>
      <c r="I668" s="103"/>
    </row>
    <row r="669" spans="1:9" s="293" customFormat="1" ht="18.75" customHeight="1" x14ac:dyDescent="0.2">
      <c r="A669" s="290"/>
      <c r="B669" s="930" t="s">
        <v>978</v>
      </c>
      <c r="C669" s="930"/>
      <c r="D669" s="930"/>
      <c r="E669" s="930"/>
      <c r="F669" s="930"/>
      <c r="G669" s="930"/>
      <c r="H669" s="930"/>
      <c r="I669" s="103"/>
    </row>
    <row r="670" spans="1:9" s="293" customFormat="1" x14ac:dyDescent="0.2">
      <c r="A670" s="290"/>
      <c r="B670" s="294"/>
      <c r="C670" s="294"/>
      <c r="D670" s="294"/>
      <c r="E670" s="294"/>
      <c r="F670" s="457"/>
      <c r="G670" s="457"/>
      <c r="H670" s="457"/>
      <c r="I670" s="103"/>
    </row>
    <row r="671" spans="1:9" s="293" customFormat="1" ht="12.75" customHeight="1" x14ac:dyDescent="0.2">
      <c r="A671" s="290"/>
      <c r="B671" s="930" t="s">
        <v>979</v>
      </c>
      <c r="C671" s="930"/>
      <c r="D671" s="930"/>
      <c r="E671" s="930"/>
      <c r="F671" s="930"/>
      <c r="G671" s="930"/>
      <c r="H671" s="930"/>
      <c r="I671" s="103"/>
    </row>
    <row r="672" spans="1:9" s="293" customFormat="1" x14ac:dyDescent="0.2">
      <c r="A672" s="290"/>
      <c r="B672" s="930" t="s">
        <v>980</v>
      </c>
      <c r="C672" s="930"/>
      <c r="D672" s="930"/>
      <c r="E672" s="930"/>
      <c r="F672" s="930"/>
      <c r="G672" s="930"/>
      <c r="H672" s="930"/>
      <c r="I672" s="103"/>
    </row>
    <row r="673" spans="1:9" s="293" customFormat="1" ht="12.75" customHeight="1" x14ac:dyDescent="0.2">
      <c r="A673" s="290"/>
      <c r="B673" s="930" t="s">
        <v>981</v>
      </c>
      <c r="C673" s="930"/>
      <c r="D673" s="930"/>
      <c r="E673" s="930"/>
      <c r="F673" s="930"/>
      <c r="G673" s="930"/>
      <c r="H673" s="930"/>
      <c r="I673" s="103"/>
    </row>
    <row r="674" spans="1:9" s="293" customFormat="1" x14ac:dyDescent="0.2">
      <c r="A674" s="290"/>
      <c r="B674" s="978"/>
      <c r="C674" s="978"/>
      <c r="D674" s="978"/>
      <c r="E674" s="978"/>
      <c r="F674" s="978"/>
      <c r="G674" s="978"/>
      <c r="H674" s="978"/>
      <c r="I674" s="103"/>
    </row>
    <row r="675" spans="1:9" s="293" customFormat="1" x14ac:dyDescent="0.2">
      <c r="A675" s="290"/>
      <c r="B675" s="930" t="s">
        <v>982</v>
      </c>
      <c r="C675" s="930"/>
      <c r="D675" s="930"/>
      <c r="E675" s="930"/>
      <c r="F675" s="930"/>
      <c r="G675" s="930"/>
      <c r="H675" s="930"/>
      <c r="I675" s="103"/>
    </row>
    <row r="676" spans="1:9" s="293" customFormat="1" ht="23.25" customHeight="1" x14ac:dyDescent="0.2">
      <c r="A676" s="290"/>
      <c r="B676" s="930" t="s">
        <v>983</v>
      </c>
      <c r="C676" s="930"/>
      <c r="D676" s="930"/>
      <c r="E676" s="930"/>
      <c r="F676" s="930"/>
      <c r="G676" s="930"/>
      <c r="H676" s="930"/>
      <c r="I676" s="103"/>
    </row>
    <row r="677" spans="1:9" s="293" customFormat="1" ht="12.75" customHeight="1" x14ac:dyDescent="0.2">
      <c r="A677" s="290"/>
      <c r="B677" s="930" t="s">
        <v>984</v>
      </c>
      <c r="C677" s="930"/>
      <c r="D677" s="930"/>
      <c r="E677" s="930"/>
      <c r="F677" s="930"/>
      <c r="G677" s="930"/>
      <c r="H677" s="930"/>
      <c r="I677" s="103"/>
    </row>
    <row r="678" spans="1:9" s="293" customFormat="1" ht="18.75" customHeight="1" x14ac:dyDescent="0.2">
      <c r="A678" s="290"/>
      <c r="B678" s="930" t="s">
        <v>985</v>
      </c>
      <c r="C678" s="930"/>
      <c r="D678" s="930"/>
      <c r="E678" s="930"/>
      <c r="F678" s="930"/>
      <c r="G678" s="930"/>
      <c r="H678" s="930"/>
      <c r="I678" s="103"/>
    </row>
    <row r="679" spans="1:9" s="293" customFormat="1" ht="18.75" customHeight="1" x14ac:dyDescent="0.2">
      <c r="A679" s="290"/>
      <c r="B679" s="930" t="s">
        <v>986</v>
      </c>
      <c r="C679" s="930"/>
      <c r="D679" s="930"/>
      <c r="E679" s="930"/>
      <c r="F679" s="930"/>
      <c r="G679" s="930"/>
      <c r="H679" s="930"/>
      <c r="I679" s="103"/>
    </row>
    <row r="680" spans="1:9" s="293" customFormat="1" ht="18.75" customHeight="1" x14ac:dyDescent="0.2">
      <c r="A680" s="290"/>
      <c r="B680" s="930" t="s">
        <v>987</v>
      </c>
      <c r="C680" s="930"/>
      <c r="D680" s="930"/>
      <c r="E680" s="930"/>
      <c r="F680" s="930"/>
      <c r="G680" s="930"/>
      <c r="H680" s="930"/>
      <c r="I680" s="103"/>
    </row>
    <row r="681" spans="1:9" s="293" customFormat="1" ht="18.75" customHeight="1" x14ac:dyDescent="0.2">
      <c r="A681" s="290"/>
      <c r="B681" s="930" t="s">
        <v>988</v>
      </c>
      <c r="C681" s="930"/>
      <c r="D681" s="930"/>
      <c r="E681" s="930"/>
      <c r="F681" s="930"/>
      <c r="G681" s="930"/>
      <c r="H681" s="930"/>
      <c r="I681" s="103"/>
    </row>
    <row r="682" spans="1:9" s="293" customFormat="1" ht="18.75" customHeight="1" x14ac:dyDescent="0.2">
      <c r="A682" s="290"/>
      <c r="B682" s="930" t="s">
        <v>989</v>
      </c>
      <c r="C682" s="930"/>
      <c r="D682" s="930"/>
      <c r="E682" s="930"/>
      <c r="F682" s="930"/>
      <c r="G682" s="930"/>
      <c r="H682" s="930"/>
      <c r="I682" s="103"/>
    </row>
    <row r="683" spans="1:9" s="293" customFormat="1" ht="18.75" customHeight="1" x14ac:dyDescent="0.2">
      <c r="A683" s="290"/>
      <c r="B683" s="930" t="s">
        <v>990</v>
      </c>
      <c r="C683" s="930"/>
      <c r="D683" s="930"/>
      <c r="E683" s="930"/>
      <c r="F683" s="930"/>
      <c r="G683" s="930"/>
      <c r="H683" s="930"/>
      <c r="I683" s="103"/>
    </row>
    <row r="684" spans="1:9" s="293" customFormat="1" ht="18.75" customHeight="1" x14ac:dyDescent="0.2">
      <c r="A684" s="290"/>
      <c r="B684" s="930" t="s">
        <v>991</v>
      </c>
      <c r="C684" s="930"/>
      <c r="D684" s="930"/>
      <c r="E684" s="930"/>
      <c r="F684" s="930"/>
      <c r="G684" s="930"/>
      <c r="H684" s="930"/>
      <c r="I684" s="103"/>
    </row>
    <row r="685" spans="1:9" s="293" customFormat="1" ht="18.75" customHeight="1" x14ac:dyDescent="0.2">
      <c r="A685" s="290"/>
      <c r="B685" s="978"/>
      <c r="C685" s="978"/>
      <c r="D685" s="978"/>
      <c r="E685" s="978"/>
      <c r="F685" s="978"/>
      <c r="G685" s="978"/>
      <c r="H685" s="978"/>
      <c r="I685" s="103"/>
    </row>
    <row r="686" spans="1:9" s="293" customFormat="1" ht="30.75" customHeight="1" x14ac:dyDescent="0.2">
      <c r="A686" s="290"/>
      <c r="B686" s="930" t="s">
        <v>992</v>
      </c>
      <c r="C686" s="930"/>
      <c r="D686" s="930"/>
      <c r="E686" s="930"/>
      <c r="F686" s="930"/>
      <c r="G686" s="930"/>
      <c r="H686" s="930"/>
      <c r="I686" s="103"/>
    </row>
    <row r="687" spans="1:9" s="293" customFormat="1" x14ac:dyDescent="0.2">
      <c r="A687" s="290"/>
      <c r="B687" s="978"/>
      <c r="C687" s="978"/>
      <c r="D687" s="978"/>
      <c r="E687" s="978"/>
      <c r="F687" s="978"/>
      <c r="G687" s="978"/>
      <c r="H687" s="978"/>
      <c r="I687" s="103"/>
    </row>
    <row r="688" spans="1:9" s="293" customFormat="1" ht="42" customHeight="1" x14ac:dyDescent="0.2">
      <c r="A688" s="290"/>
      <c r="B688" s="930" t="s">
        <v>993</v>
      </c>
      <c r="C688" s="930"/>
      <c r="D688" s="930"/>
      <c r="E688" s="930"/>
      <c r="F688" s="930"/>
      <c r="G688" s="930"/>
      <c r="H688" s="930"/>
      <c r="I688" s="103"/>
    </row>
    <row r="689" spans="1:9" s="293" customFormat="1" x14ac:dyDescent="0.2">
      <c r="A689" s="290"/>
      <c r="B689" s="978"/>
      <c r="C689" s="978"/>
      <c r="D689" s="978"/>
      <c r="E689" s="978"/>
      <c r="F689" s="978"/>
      <c r="G689" s="978"/>
      <c r="H689" s="978"/>
      <c r="I689" s="103"/>
    </row>
    <row r="690" spans="1:9" s="293" customFormat="1" ht="45" customHeight="1" x14ac:dyDescent="0.2">
      <c r="A690" s="290"/>
      <c r="B690" s="887" t="s">
        <v>994</v>
      </c>
      <c r="C690" s="887"/>
      <c r="D690" s="887"/>
      <c r="E690" s="887"/>
      <c r="F690" s="887"/>
      <c r="G690" s="887"/>
      <c r="H690" s="887"/>
      <c r="I690" s="103"/>
    </row>
    <row r="691" spans="1:9" s="293" customFormat="1" ht="23.25" customHeight="1" x14ac:dyDescent="0.2">
      <c r="A691" s="290"/>
      <c r="B691" s="887" t="s">
        <v>995</v>
      </c>
      <c r="C691" s="887"/>
      <c r="D691" s="887"/>
      <c r="E691" s="887"/>
      <c r="F691" s="887"/>
      <c r="G691" s="887"/>
      <c r="H691" s="887"/>
      <c r="I691" s="103"/>
    </row>
    <row r="692" spans="1:9" s="293" customFormat="1" ht="36" customHeight="1" x14ac:dyDescent="0.2">
      <c r="A692" s="290"/>
      <c r="B692" s="887" t="s">
        <v>996</v>
      </c>
      <c r="C692" s="887"/>
      <c r="D692" s="887"/>
      <c r="E692" s="887"/>
      <c r="F692" s="887"/>
      <c r="G692" s="887"/>
      <c r="H692" s="887"/>
      <c r="I692" s="103"/>
    </row>
    <row r="693" spans="1:9" s="293" customFormat="1" ht="30" customHeight="1" x14ac:dyDescent="0.2">
      <c r="A693" s="290"/>
      <c r="B693" s="887" t="s">
        <v>997</v>
      </c>
      <c r="C693" s="887"/>
      <c r="D693" s="887"/>
      <c r="E693" s="887"/>
      <c r="F693" s="887"/>
      <c r="G693" s="887"/>
      <c r="H693" s="887"/>
      <c r="I693" s="103"/>
    </row>
    <row r="694" spans="1:9" s="293" customFormat="1" ht="36.75" customHeight="1" x14ac:dyDescent="0.2">
      <c r="A694" s="290"/>
      <c r="B694" s="887" t="s">
        <v>998</v>
      </c>
      <c r="C694" s="887"/>
      <c r="D694" s="887"/>
      <c r="E694" s="887"/>
      <c r="F694" s="887"/>
      <c r="G694" s="887"/>
      <c r="H694" s="887"/>
      <c r="I694" s="103"/>
    </row>
    <row r="695" spans="1:9" s="293" customFormat="1" ht="32.25" customHeight="1" x14ac:dyDescent="0.2">
      <c r="A695" s="290"/>
      <c r="B695" s="887" t="s">
        <v>999</v>
      </c>
      <c r="C695" s="887"/>
      <c r="D695" s="887"/>
      <c r="E695" s="887"/>
      <c r="F695" s="887"/>
      <c r="G695" s="887"/>
      <c r="H695" s="887"/>
      <c r="I695" s="103"/>
    </row>
    <row r="696" spans="1:9" s="293" customFormat="1" ht="38.25" customHeight="1" x14ac:dyDescent="0.2">
      <c r="A696" s="290"/>
      <c r="B696" s="887" t="s">
        <v>1000</v>
      </c>
      <c r="C696" s="887"/>
      <c r="D696" s="887"/>
      <c r="E696" s="887"/>
      <c r="F696" s="887"/>
      <c r="G696" s="887"/>
      <c r="H696" s="887"/>
      <c r="I696" s="103"/>
    </row>
    <row r="697" spans="1:9" s="293" customFormat="1" ht="28.5" customHeight="1" x14ac:dyDescent="0.2">
      <c r="A697" s="290"/>
      <c r="B697" s="887" t="s">
        <v>1001</v>
      </c>
      <c r="C697" s="887"/>
      <c r="D697" s="887"/>
      <c r="E697" s="887"/>
      <c r="F697" s="887"/>
      <c r="G697" s="887"/>
      <c r="H697" s="887"/>
      <c r="I697" s="103"/>
    </row>
    <row r="698" spans="1:9" s="293" customFormat="1" ht="41.25" customHeight="1" x14ac:dyDescent="0.2">
      <c r="A698" s="290"/>
      <c r="B698" s="887" t="s">
        <v>1002</v>
      </c>
      <c r="C698" s="887"/>
      <c r="D698" s="887"/>
      <c r="E698" s="887"/>
      <c r="F698" s="887"/>
      <c r="G698" s="887"/>
      <c r="H698" s="887"/>
      <c r="I698" s="103"/>
    </row>
    <row r="699" spans="1:9" s="293" customFormat="1" ht="27.75" customHeight="1" x14ac:dyDescent="0.2">
      <c r="A699" s="290"/>
      <c r="B699" s="887" t="s">
        <v>1003</v>
      </c>
      <c r="C699" s="887"/>
      <c r="D699" s="887"/>
      <c r="E699" s="887"/>
      <c r="F699" s="887"/>
      <c r="G699" s="887"/>
      <c r="H699" s="887"/>
      <c r="I699" s="103"/>
    </row>
    <row r="700" spans="1:9" s="293" customFormat="1" ht="29.25" customHeight="1" x14ac:dyDescent="0.2">
      <c r="A700" s="290"/>
      <c r="B700" s="887" t="s">
        <v>1004</v>
      </c>
      <c r="C700" s="887"/>
      <c r="D700" s="887"/>
      <c r="E700" s="887"/>
      <c r="F700" s="887"/>
      <c r="G700" s="887"/>
      <c r="H700" s="887"/>
      <c r="I700" s="103"/>
    </row>
    <row r="701" spans="1:9" s="293" customFormat="1" ht="16.5" customHeight="1" x14ac:dyDescent="0.2">
      <c r="A701" s="290"/>
      <c r="B701" s="887" t="s">
        <v>1005</v>
      </c>
      <c r="C701" s="887"/>
      <c r="D701" s="887"/>
      <c r="E701" s="887"/>
      <c r="F701" s="887"/>
      <c r="G701" s="887"/>
      <c r="H701" s="887"/>
      <c r="I701" s="103"/>
    </row>
    <row r="702" spans="1:9" s="293" customFormat="1" ht="28.5" customHeight="1" x14ac:dyDescent="0.2">
      <c r="A702" s="290"/>
      <c r="B702" s="887" t="s">
        <v>1006</v>
      </c>
      <c r="C702" s="887"/>
      <c r="D702" s="887"/>
      <c r="E702" s="887"/>
      <c r="F702" s="887"/>
      <c r="G702" s="887"/>
      <c r="H702" s="887"/>
      <c r="I702" s="103"/>
    </row>
    <row r="703" spans="1:9" s="293" customFormat="1" ht="19.5" customHeight="1" x14ac:dyDescent="0.2">
      <c r="A703" s="290"/>
      <c r="B703" s="887" t="s">
        <v>1007</v>
      </c>
      <c r="C703" s="887"/>
      <c r="D703" s="887"/>
      <c r="E703" s="887"/>
      <c r="F703" s="887"/>
      <c r="G703" s="887"/>
      <c r="H703" s="887"/>
      <c r="I703" s="103"/>
    </row>
    <row r="704" spans="1:9" s="293" customFormat="1" ht="56.25" customHeight="1" x14ac:dyDescent="0.2">
      <c r="A704" s="290"/>
      <c r="B704" s="887" t="s">
        <v>1008</v>
      </c>
      <c r="C704" s="887"/>
      <c r="D704" s="887"/>
      <c r="E704" s="887"/>
      <c r="F704" s="887"/>
      <c r="G704" s="887"/>
      <c r="H704" s="887"/>
      <c r="I704" s="103"/>
    </row>
    <row r="705" spans="1:9" s="293" customFormat="1" ht="24.75" customHeight="1" x14ac:dyDescent="0.2">
      <c r="A705" s="290"/>
      <c r="B705" s="887" t="s">
        <v>1009</v>
      </c>
      <c r="C705" s="887"/>
      <c r="D705" s="887"/>
      <c r="E705" s="887"/>
      <c r="F705" s="887"/>
      <c r="G705" s="887"/>
      <c r="H705" s="887"/>
      <c r="I705" s="103"/>
    </row>
    <row r="706" spans="1:9" s="293" customFormat="1" ht="29.25" customHeight="1" x14ac:dyDescent="0.2">
      <c r="A706" s="290"/>
      <c r="B706" s="887" t="s">
        <v>1010</v>
      </c>
      <c r="C706" s="887"/>
      <c r="D706" s="887"/>
      <c r="E706" s="887"/>
      <c r="F706" s="887"/>
      <c r="G706" s="887"/>
      <c r="H706" s="887"/>
      <c r="I706" s="103"/>
    </row>
    <row r="707" spans="1:9" s="293" customFormat="1" ht="36.75" customHeight="1" x14ac:dyDescent="0.2">
      <c r="A707" s="290"/>
      <c r="B707" s="887" t="s">
        <v>1011</v>
      </c>
      <c r="C707" s="887"/>
      <c r="D707" s="887"/>
      <c r="E707" s="887"/>
      <c r="F707" s="887"/>
      <c r="G707" s="887"/>
      <c r="H707" s="887"/>
      <c r="I707" s="103"/>
    </row>
    <row r="708" spans="1:9" s="293" customFormat="1" ht="27" customHeight="1" x14ac:dyDescent="0.2">
      <c r="A708" s="290"/>
      <c r="B708" s="887" t="s">
        <v>1012</v>
      </c>
      <c r="C708" s="887"/>
      <c r="D708" s="887"/>
      <c r="E708" s="887"/>
      <c r="F708" s="887"/>
      <c r="G708" s="887"/>
      <c r="H708" s="887"/>
      <c r="I708" s="103"/>
    </row>
    <row r="709" spans="1:9" s="293" customFormat="1" ht="35.25" customHeight="1" x14ac:dyDescent="0.2">
      <c r="A709" s="290"/>
      <c r="B709" s="887" t="s">
        <v>1013</v>
      </c>
      <c r="C709" s="887"/>
      <c r="D709" s="887"/>
      <c r="E709" s="887"/>
      <c r="F709" s="887"/>
      <c r="G709" s="887"/>
      <c r="H709" s="887"/>
      <c r="I709" s="103"/>
    </row>
    <row r="710" spans="1:9" s="293" customFormat="1" ht="22.5" customHeight="1" x14ac:dyDescent="0.2">
      <c r="A710" s="290"/>
      <c r="B710" s="887" t="s">
        <v>1014</v>
      </c>
      <c r="C710" s="887"/>
      <c r="D710" s="887"/>
      <c r="E710" s="887"/>
      <c r="F710" s="887"/>
      <c r="G710" s="887"/>
      <c r="H710" s="887"/>
      <c r="I710" s="103"/>
    </row>
    <row r="711" spans="1:9" s="293" customFormat="1" ht="24" customHeight="1" x14ac:dyDescent="0.2">
      <c r="A711" s="290"/>
      <c r="B711" s="887" t="s">
        <v>1015</v>
      </c>
      <c r="C711" s="887"/>
      <c r="D711" s="887"/>
      <c r="E711" s="887"/>
      <c r="F711" s="887"/>
      <c r="G711" s="887"/>
      <c r="H711" s="887"/>
      <c r="I711" s="103"/>
    </row>
    <row r="712" spans="1:9" s="293" customFormat="1" ht="18" customHeight="1" x14ac:dyDescent="0.2">
      <c r="A712" s="290"/>
      <c r="C712" s="294"/>
      <c r="D712" s="294"/>
      <c r="E712" s="294"/>
      <c r="F712" s="457"/>
      <c r="G712" s="457"/>
      <c r="H712" s="457"/>
      <c r="I712" s="103"/>
    </row>
    <row r="713" spans="1:9" s="293" customFormat="1" ht="22.5" customHeight="1" x14ac:dyDescent="0.2">
      <c r="A713" s="290"/>
      <c r="B713" s="975" t="s">
        <v>1016</v>
      </c>
      <c r="C713" s="975"/>
      <c r="D713" s="975"/>
      <c r="E713" s="975"/>
      <c r="F713" s="975"/>
      <c r="G713" s="975"/>
      <c r="H713" s="975"/>
      <c r="I713" s="103"/>
    </row>
    <row r="714" spans="1:9" s="293" customFormat="1" ht="26.25" customHeight="1" x14ac:dyDescent="0.2">
      <c r="A714" s="290"/>
      <c r="B714" s="930" t="s">
        <v>1017</v>
      </c>
      <c r="C714" s="930"/>
      <c r="D714" s="930"/>
      <c r="E714" s="930"/>
      <c r="F714" s="930"/>
      <c r="G714" s="930"/>
      <c r="H714" s="930"/>
      <c r="I714" s="103"/>
    </row>
    <row r="715" spans="1:9" s="293" customFormat="1" ht="48" customHeight="1" x14ac:dyDescent="0.2">
      <c r="A715" s="290"/>
      <c r="B715" s="975" t="s">
        <v>1018</v>
      </c>
      <c r="C715" s="975"/>
      <c r="D715" s="975"/>
      <c r="E715" s="975"/>
      <c r="F715" s="975"/>
      <c r="G715" s="975"/>
      <c r="H715" s="975"/>
      <c r="I715" s="103"/>
    </row>
    <row r="716" spans="1:9" s="293" customFormat="1" ht="17.25" customHeight="1" x14ac:dyDescent="0.2">
      <c r="A716" s="290"/>
      <c r="B716" s="930" t="s">
        <v>1019</v>
      </c>
      <c r="C716" s="930"/>
      <c r="D716" s="930"/>
      <c r="E716" s="930"/>
      <c r="F716" s="930"/>
      <c r="G716" s="930"/>
      <c r="H716" s="930"/>
      <c r="I716" s="103"/>
    </row>
    <row r="717" spans="1:9" s="293" customFormat="1" ht="12.75" customHeight="1" x14ac:dyDescent="0.2">
      <c r="A717" s="290"/>
      <c r="B717" s="294"/>
      <c r="C717" s="294"/>
      <c r="D717" s="294"/>
      <c r="E717" s="294"/>
      <c r="F717" s="457"/>
      <c r="G717" s="457"/>
      <c r="H717" s="457"/>
      <c r="I717" s="103"/>
    </row>
    <row r="718" spans="1:9" s="293" customFormat="1" x14ac:dyDescent="0.2">
      <c r="A718" s="290"/>
      <c r="B718" s="975" t="s">
        <v>1020</v>
      </c>
      <c r="C718" s="975"/>
      <c r="D718" s="975"/>
      <c r="E718" s="975"/>
      <c r="F718" s="975"/>
      <c r="G718" s="975"/>
      <c r="H718" s="975"/>
      <c r="I718" s="103"/>
    </row>
    <row r="719" spans="1:9" s="293" customFormat="1" ht="12.75" customHeight="1" x14ac:dyDescent="0.2">
      <c r="A719" s="290"/>
      <c r="B719" s="295"/>
      <c r="C719" s="295"/>
      <c r="D719" s="295"/>
      <c r="E719" s="295"/>
      <c r="F719" s="295"/>
      <c r="G719" s="295"/>
      <c r="H719" s="295"/>
      <c r="I719" s="103"/>
    </row>
    <row r="720" spans="1:9" s="293" customFormat="1" ht="35.25" customHeight="1" x14ac:dyDescent="0.2">
      <c r="A720" s="290"/>
      <c r="B720" s="930" t="s">
        <v>1021</v>
      </c>
      <c r="C720" s="930"/>
      <c r="D720" s="930"/>
      <c r="E720" s="930"/>
      <c r="F720" s="930"/>
      <c r="G720" s="930"/>
      <c r="H720" s="930"/>
      <c r="I720" s="103"/>
    </row>
    <row r="721" spans="1:9" s="293" customFormat="1" ht="32.25" customHeight="1" x14ac:dyDescent="0.2">
      <c r="A721" s="290"/>
      <c r="B721" s="930" t="s">
        <v>1022</v>
      </c>
      <c r="C721" s="930"/>
      <c r="D721" s="930"/>
      <c r="E721" s="930"/>
      <c r="F721" s="930"/>
      <c r="G721" s="930"/>
      <c r="H721" s="930"/>
      <c r="I721" s="103"/>
    </row>
    <row r="722" spans="1:9" s="293" customFormat="1" ht="18.75" customHeight="1" thickBot="1" x14ac:dyDescent="0.25">
      <c r="A722" s="290"/>
      <c r="B722" s="294"/>
      <c r="C722" s="294"/>
      <c r="D722" s="294"/>
      <c r="E722" s="294"/>
      <c r="F722" s="294"/>
      <c r="G722" s="294"/>
      <c r="H722" s="294"/>
      <c r="I722" s="103"/>
    </row>
    <row r="723" spans="1:9" s="293" customFormat="1" ht="24" customHeight="1" thickTop="1" thickBot="1" x14ac:dyDescent="0.25">
      <c r="A723" s="290"/>
      <c r="B723" s="301" t="s">
        <v>1023</v>
      </c>
      <c r="C723" s="459"/>
      <c r="D723" s="459" t="s">
        <v>400</v>
      </c>
      <c r="E723" s="936" t="s">
        <v>1024</v>
      </c>
      <c r="F723" s="936"/>
      <c r="G723" s="460"/>
      <c r="H723" s="460"/>
      <c r="I723" s="103"/>
    </row>
    <row r="724" spans="1:9" s="293" customFormat="1" ht="23.25" customHeight="1" x14ac:dyDescent="0.2">
      <c r="A724" s="290"/>
      <c r="B724" s="461" t="s">
        <v>1025</v>
      </c>
      <c r="C724" s="980" t="s">
        <v>1026</v>
      </c>
      <c r="D724" s="980"/>
      <c r="E724" s="980" t="s">
        <v>1027</v>
      </c>
      <c r="F724" s="980"/>
      <c r="G724" s="460"/>
      <c r="H724" s="460"/>
      <c r="I724" s="103"/>
    </row>
    <row r="725" spans="1:9" s="293" customFormat="1" ht="23.25" customHeight="1" thickBot="1" x14ac:dyDescent="0.25">
      <c r="A725" s="290"/>
      <c r="B725" s="462" t="s">
        <v>1028</v>
      </c>
      <c r="C725" s="981" t="s">
        <v>1029</v>
      </c>
      <c r="D725" s="981"/>
      <c r="E725" s="981" t="s">
        <v>1027</v>
      </c>
      <c r="F725" s="981"/>
      <c r="G725" s="463"/>
      <c r="H725" s="464"/>
      <c r="I725" s="103"/>
    </row>
    <row r="726" spans="1:9" s="293" customFormat="1" ht="12.75" customHeight="1" thickTop="1" x14ac:dyDescent="0.2">
      <c r="A726" s="290"/>
      <c r="B726" s="465"/>
      <c r="C726" s="465"/>
      <c r="D726" s="465"/>
      <c r="E726" s="465"/>
      <c r="F726" s="465"/>
      <c r="G726" s="360"/>
      <c r="H726" s="299"/>
      <c r="I726" s="103"/>
    </row>
    <row r="727" spans="1:9" s="293" customFormat="1" ht="30" customHeight="1" x14ac:dyDescent="0.2">
      <c r="A727" s="290"/>
      <c r="B727" s="930" t="s">
        <v>1030</v>
      </c>
      <c r="C727" s="930"/>
      <c r="D727" s="930"/>
      <c r="E727" s="930"/>
      <c r="F727" s="930"/>
      <c r="G727" s="930"/>
      <c r="H727" s="930"/>
      <c r="I727" s="103"/>
    </row>
    <row r="728" spans="1:9" ht="12.75" customHeight="1" x14ac:dyDescent="0.2">
      <c r="B728" s="466"/>
      <c r="C728" s="402"/>
      <c r="D728" s="402"/>
      <c r="E728" s="467"/>
      <c r="G728" s="351"/>
      <c r="H728" s="468"/>
      <c r="I728" s="469"/>
    </row>
    <row r="729" spans="1:9" s="293" customFormat="1" x14ac:dyDescent="0.2">
      <c r="A729" s="290"/>
      <c r="B729" s="975" t="s">
        <v>1031</v>
      </c>
      <c r="C729" s="975"/>
      <c r="D729" s="975"/>
      <c r="E729" s="975"/>
      <c r="F729" s="975"/>
      <c r="G729" s="975"/>
      <c r="H729" s="975"/>
      <c r="I729" s="103"/>
    </row>
    <row r="730" spans="1:9" s="293" customFormat="1" ht="12.75" customHeight="1" thickBot="1" x14ac:dyDescent="0.25">
      <c r="A730" s="290"/>
      <c r="B730" s="295"/>
      <c r="C730" s="295"/>
      <c r="D730" s="295"/>
      <c r="E730" s="295"/>
      <c r="F730" s="295"/>
      <c r="G730" s="295"/>
      <c r="H730" s="295"/>
      <c r="I730" s="103"/>
    </row>
    <row r="731" spans="1:9" s="293" customFormat="1" ht="27.75" customHeight="1" thickTop="1" thickBot="1" x14ac:dyDescent="0.25">
      <c r="A731" s="290"/>
      <c r="C731" s="470"/>
      <c r="D731" s="301" t="s">
        <v>1032</v>
      </c>
      <c r="E731" s="301" t="s">
        <v>1033</v>
      </c>
      <c r="F731" s="295"/>
      <c r="G731" s="295"/>
      <c r="H731" s="295"/>
      <c r="I731" s="103"/>
    </row>
    <row r="732" spans="1:9" s="293" customFormat="1" ht="20.25" customHeight="1" x14ac:dyDescent="0.2">
      <c r="A732" s="290"/>
      <c r="C732" s="295"/>
      <c r="D732" s="303" t="s">
        <v>1034</v>
      </c>
      <c r="E732" s="471">
        <v>10</v>
      </c>
      <c r="F732" s="295"/>
      <c r="G732" s="295"/>
      <c r="H732" s="295"/>
      <c r="I732" s="103"/>
    </row>
    <row r="733" spans="1:9" s="293" customFormat="1" ht="24.75" customHeight="1" x14ac:dyDescent="0.2">
      <c r="A733" s="290"/>
      <c r="C733" s="330"/>
      <c r="D733" s="330" t="s">
        <v>1035</v>
      </c>
      <c r="E733" s="471">
        <v>10</v>
      </c>
      <c r="F733" s="295"/>
      <c r="G733" s="295"/>
      <c r="H733" s="295"/>
      <c r="I733" s="103"/>
    </row>
    <row r="734" spans="1:9" s="293" customFormat="1" ht="23.25" customHeight="1" x14ac:dyDescent="0.2">
      <c r="A734" s="290"/>
      <c r="C734" s="330"/>
      <c r="D734" s="350" t="s">
        <v>1036</v>
      </c>
      <c r="E734" s="471">
        <v>33.299999999999997</v>
      </c>
      <c r="F734" s="295"/>
      <c r="G734" s="295"/>
      <c r="H734" s="295"/>
      <c r="I734" s="103"/>
    </row>
    <row r="735" spans="1:9" s="293" customFormat="1" ht="18" customHeight="1" x14ac:dyDescent="0.2">
      <c r="A735" s="290"/>
      <c r="C735" s="330"/>
      <c r="D735" s="330" t="s">
        <v>1037</v>
      </c>
      <c r="E735" s="471">
        <v>10</v>
      </c>
      <c r="F735" s="295"/>
      <c r="G735" s="295"/>
      <c r="H735" s="295"/>
      <c r="I735" s="103"/>
    </row>
    <row r="736" spans="1:9" s="293" customFormat="1" ht="18" customHeight="1" x14ac:dyDescent="0.2">
      <c r="A736" s="290"/>
      <c r="C736" s="330"/>
      <c r="D736" s="330" t="s">
        <v>1038</v>
      </c>
      <c r="E736" s="471">
        <v>10</v>
      </c>
      <c r="F736" s="295"/>
      <c r="G736" s="295"/>
      <c r="H736" s="295"/>
      <c r="I736" s="103"/>
    </row>
    <row r="737" spans="1:9" s="293" customFormat="1" ht="18" customHeight="1" x14ac:dyDescent="0.2">
      <c r="A737" s="290"/>
      <c r="B737" s="295"/>
      <c r="C737" s="295"/>
      <c r="D737" s="330" t="s">
        <v>825</v>
      </c>
      <c r="E737" s="471">
        <v>20</v>
      </c>
      <c r="F737" s="295"/>
      <c r="G737" s="295"/>
      <c r="H737" s="295"/>
      <c r="I737" s="103"/>
    </row>
    <row r="738" spans="1:9" s="293" customFormat="1" ht="18" customHeight="1" thickBot="1" x14ac:dyDescent="0.25">
      <c r="A738" s="290"/>
      <c r="B738" s="295"/>
      <c r="C738" s="295"/>
      <c r="D738" s="472" t="s">
        <v>826</v>
      </c>
      <c r="E738" s="473">
        <v>10</v>
      </c>
      <c r="F738" s="295"/>
      <c r="G738" s="295"/>
      <c r="H738" s="295"/>
      <c r="I738" s="103"/>
    </row>
    <row r="739" spans="1:9" s="293" customFormat="1" ht="12.75" thickTop="1" x14ac:dyDescent="0.2">
      <c r="A739" s="290"/>
      <c r="B739" s="295"/>
      <c r="C739" s="295"/>
      <c r="D739" s="295"/>
      <c r="E739" s="295"/>
      <c r="F739" s="295"/>
      <c r="G739" s="295"/>
      <c r="H739" s="295"/>
      <c r="I739" s="103"/>
    </row>
    <row r="740" spans="1:9" s="293" customFormat="1" ht="9" customHeight="1" x14ac:dyDescent="0.2">
      <c r="A740" s="290"/>
      <c r="B740" s="295"/>
      <c r="C740" s="295"/>
      <c r="D740" s="295"/>
      <c r="E740" s="295"/>
      <c r="F740" s="295"/>
      <c r="G740" s="295"/>
      <c r="H740" s="295"/>
      <c r="I740" s="103"/>
    </row>
    <row r="741" spans="1:9" s="293" customFormat="1" hidden="1" x14ac:dyDescent="0.2">
      <c r="A741" s="290"/>
      <c r="B741" s="295"/>
      <c r="C741" s="295"/>
      <c r="D741" s="295"/>
      <c r="E741" s="295"/>
      <c r="F741" s="295"/>
      <c r="G741" s="295"/>
      <c r="H741" s="295"/>
      <c r="I741" s="103"/>
    </row>
    <row r="742" spans="1:9" s="293" customFormat="1" ht="20.25" customHeight="1" x14ac:dyDescent="0.2">
      <c r="A742" s="290"/>
      <c r="B742" s="975" t="s">
        <v>1039</v>
      </c>
      <c r="C742" s="975"/>
      <c r="D742" s="975"/>
      <c r="E742" s="975"/>
      <c r="F742" s="975"/>
      <c r="G742" s="975"/>
      <c r="H742" s="975"/>
      <c r="I742" s="103"/>
    </row>
    <row r="743" spans="1:9" s="293" customFormat="1" ht="41.25" customHeight="1" x14ac:dyDescent="0.2">
      <c r="A743" s="290"/>
      <c r="B743" s="930" t="s">
        <v>1040</v>
      </c>
      <c r="C743" s="930"/>
      <c r="D743" s="930"/>
      <c r="E743" s="930"/>
      <c r="F743" s="930"/>
      <c r="G743" s="930"/>
      <c r="H743" s="930"/>
      <c r="I743" s="103"/>
    </row>
    <row r="744" spans="1:9" s="293" customFormat="1" x14ac:dyDescent="0.2">
      <c r="A744" s="290"/>
      <c r="B744" s="294"/>
      <c r="C744" s="294"/>
      <c r="D744" s="294"/>
      <c r="E744" s="294"/>
      <c r="F744" s="457"/>
      <c r="G744" s="457"/>
      <c r="H744" s="457"/>
      <c r="I744" s="103"/>
    </row>
    <row r="745" spans="1:9" s="293" customFormat="1" x14ac:dyDescent="0.2">
      <c r="A745" s="290"/>
      <c r="B745" s="975" t="s">
        <v>1041</v>
      </c>
      <c r="C745" s="975"/>
      <c r="D745" s="975"/>
      <c r="E745" s="975"/>
      <c r="F745" s="975"/>
      <c r="G745" s="975"/>
      <c r="H745" s="975"/>
      <c r="I745" s="103"/>
    </row>
    <row r="746" spans="1:9" s="293" customFormat="1" ht="12.75" thickBot="1" x14ac:dyDescent="0.25">
      <c r="A746" s="290"/>
      <c r="B746" s="295"/>
      <c r="C746" s="295"/>
      <c r="D746" s="295"/>
      <c r="E746" s="295"/>
      <c r="F746" s="295"/>
      <c r="G746" s="295"/>
      <c r="I746" s="103"/>
    </row>
    <row r="747" spans="1:9" s="293" customFormat="1" ht="13.5" thickTop="1" thickBot="1" x14ac:dyDescent="0.25">
      <c r="A747" s="290"/>
      <c r="C747" s="936" t="s">
        <v>1042</v>
      </c>
      <c r="D747" s="936"/>
      <c r="E747" s="301" t="s">
        <v>1043</v>
      </c>
      <c r="F747" s="295"/>
      <c r="G747" s="295"/>
      <c r="I747" s="103"/>
    </row>
    <row r="748" spans="1:9" s="293" customFormat="1" x14ac:dyDescent="0.2">
      <c r="A748" s="290"/>
      <c r="C748" s="474" t="s">
        <v>1044</v>
      </c>
      <c r="D748" s="474"/>
      <c r="E748" s="474"/>
      <c r="F748" s="295"/>
      <c r="G748" s="295"/>
      <c r="I748" s="103"/>
    </row>
    <row r="749" spans="1:9" s="293" customFormat="1" x14ac:dyDescent="0.2">
      <c r="A749" s="290"/>
      <c r="C749" s="330" t="s">
        <v>857</v>
      </c>
      <c r="D749" s="330"/>
      <c r="E749" s="327">
        <v>333143850</v>
      </c>
      <c r="F749" s="295"/>
      <c r="G749" s="295"/>
      <c r="I749" s="103"/>
    </row>
    <row r="750" spans="1:9" s="293" customFormat="1" ht="12.75" customHeight="1" x14ac:dyDescent="0.2">
      <c r="A750" s="290"/>
      <c r="C750" s="303" t="s">
        <v>859</v>
      </c>
      <c r="D750" s="315"/>
      <c r="E750" s="327">
        <v>60358</v>
      </c>
      <c r="F750" s="295"/>
      <c r="G750" s="295"/>
      <c r="I750" s="103"/>
    </row>
    <row r="751" spans="1:9" s="293" customFormat="1" ht="12.75" customHeight="1" x14ac:dyDescent="0.2">
      <c r="A751" s="290"/>
      <c r="C751" s="460" t="s">
        <v>1045</v>
      </c>
      <c r="D751" s="316"/>
      <c r="E751" s="327"/>
      <c r="F751" s="295"/>
      <c r="G751" s="295"/>
      <c r="I751" s="103"/>
    </row>
    <row r="752" spans="1:9" s="293" customFormat="1" ht="12.75" thickBot="1" x14ac:dyDescent="0.25">
      <c r="A752" s="290"/>
      <c r="C752" s="475" t="s">
        <v>858</v>
      </c>
      <c r="D752" s="475"/>
      <c r="E752" s="327">
        <v>16381699</v>
      </c>
      <c r="F752" s="295"/>
      <c r="G752" s="295"/>
      <c r="I752" s="103"/>
    </row>
    <row r="753" spans="1:9" s="293" customFormat="1" ht="12.75" thickBot="1" x14ac:dyDescent="0.25">
      <c r="A753" s="290"/>
      <c r="C753" s="306"/>
      <c r="D753" s="308" t="s">
        <v>1046</v>
      </c>
      <c r="E753" s="385">
        <f>SUM(E749:E752)</f>
        <v>349585907</v>
      </c>
      <c r="F753" s="295"/>
      <c r="G753" s="295"/>
      <c r="I753" s="103"/>
    </row>
    <row r="754" spans="1:9" s="293" customFormat="1" ht="12.75" thickTop="1" x14ac:dyDescent="0.2">
      <c r="A754" s="290"/>
      <c r="B754" s="295"/>
      <c r="C754" s="295"/>
      <c r="D754" s="295"/>
      <c r="E754" s="295"/>
      <c r="F754" s="295"/>
      <c r="G754" s="295"/>
      <c r="H754" s="295"/>
      <c r="I754" s="103"/>
    </row>
    <row r="755" spans="1:9" s="293" customFormat="1" x14ac:dyDescent="0.2">
      <c r="A755" s="290"/>
      <c r="B755" s="295"/>
      <c r="C755" s="295"/>
      <c r="D755" s="295"/>
      <c r="E755" s="295"/>
      <c r="F755" s="295"/>
      <c r="G755" s="295"/>
      <c r="H755" s="295"/>
      <c r="I755" s="103"/>
    </row>
    <row r="756" spans="1:9" s="293" customFormat="1" x14ac:dyDescent="0.2">
      <c r="A756" s="290"/>
      <c r="B756" s="975" t="s">
        <v>1047</v>
      </c>
      <c r="C756" s="975"/>
      <c r="D756" s="975"/>
      <c r="E756" s="975"/>
      <c r="F756" s="975"/>
      <c r="G756" s="975"/>
      <c r="H756" s="975"/>
      <c r="I756" s="103"/>
    </row>
    <row r="757" spans="1:9" s="293" customFormat="1" x14ac:dyDescent="0.2">
      <c r="A757" s="290"/>
      <c r="B757" s="294"/>
      <c r="C757" s="294"/>
      <c r="D757" s="294"/>
      <c r="E757" s="294"/>
      <c r="F757" s="457"/>
      <c r="G757" s="457"/>
      <c r="H757" s="457"/>
      <c r="I757" s="103"/>
    </row>
    <row r="758" spans="1:9" s="293" customFormat="1" ht="16.5" customHeight="1" x14ac:dyDescent="0.2">
      <c r="A758" s="290"/>
      <c r="B758" s="930" t="s">
        <v>1048</v>
      </c>
      <c r="C758" s="930"/>
      <c r="D758" s="930"/>
      <c r="E758" s="930"/>
      <c r="F758" s="930"/>
      <c r="G758" s="930"/>
      <c r="H758" s="930"/>
      <c r="I758" s="103"/>
    </row>
    <row r="759" spans="1:9" s="293" customFormat="1" x14ac:dyDescent="0.2">
      <c r="A759" s="290"/>
      <c r="B759" s="294"/>
      <c r="C759" s="294"/>
      <c r="D759" s="294"/>
      <c r="E759" s="294"/>
      <c r="F759" s="457"/>
      <c r="G759" s="457"/>
      <c r="H759" s="457"/>
      <c r="I759" s="103"/>
    </row>
    <row r="760" spans="1:9" s="293" customFormat="1" x14ac:dyDescent="0.2">
      <c r="A760" s="290"/>
      <c r="B760" s="975" t="s">
        <v>1049</v>
      </c>
      <c r="C760" s="975"/>
      <c r="D760" s="975"/>
      <c r="E760" s="975"/>
      <c r="F760" s="975"/>
      <c r="G760" s="975"/>
      <c r="H760" s="975"/>
      <c r="I760" s="103"/>
    </row>
    <row r="761" spans="1:9" s="293" customFormat="1" x14ac:dyDescent="0.2">
      <c r="A761" s="290"/>
      <c r="B761" s="295"/>
      <c r="C761" s="295"/>
      <c r="D761" s="295"/>
      <c r="E761" s="295"/>
      <c r="F761" s="295"/>
      <c r="G761" s="295"/>
      <c r="H761" s="295"/>
      <c r="I761" s="103"/>
    </row>
    <row r="762" spans="1:9" s="293" customFormat="1" x14ac:dyDescent="0.2">
      <c r="A762" s="290"/>
      <c r="B762" s="930" t="s">
        <v>1050</v>
      </c>
      <c r="C762" s="930"/>
      <c r="D762" s="930"/>
      <c r="E762" s="930"/>
      <c r="F762" s="930"/>
      <c r="G762" s="930"/>
      <c r="H762" s="930"/>
      <c r="I762" s="103"/>
    </row>
    <row r="763" spans="1:9" s="293" customFormat="1" x14ac:dyDescent="0.2">
      <c r="A763" s="290"/>
      <c r="B763" s="295"/>
      <c r="C763" s="295"/>
      <c r="D763" s="295"/>
      <c r="E763" s="295"/>
      <c r="F763" s="295"/>
      <c r="G763" s="295"/>
      <c r="H763" s="295"/>
      <c r="I763" s="103"/>
    </row>
    <row r="764" spans="1:9" s="293" customFormat="1" x14ac:dyDescent="0.2">
      <c r="A764" s="290"/>
      <c r="B764" s="975" t="s">
        <v>1051</v>
      </c>
      <c r="C764" s="975"/>
      <c r="D764" s="975"/>
      <c r="E764" s="975"/>
      <c r="F764" s="975"/>
      <c r="G764" s="975"/>
      <c r="H764" s="975"/>
      <c r="I764" s="103"/>
    </row>
    <row r="765" spans="1:9" s="293" customFormat="1" x14ac:dyDescent="0.2">
      <c r="A765" s="290"/>
      <c r="B765" s="295"/>
      <c r="C765" s="295"/>
      <c r="D765" s="295"/>
      <c r="E765" s="295"/>
      <c r="F765" s="295"/>
      <c r="G765" s="295"/>
      <c r="H765" s="295"/>
      <c r="I765" s="103"/>
    </row>
    <row r="766" spans="1:9" s="293" customFormat="1" x14ac:dyDescent="0.2">
      <c r="A766" s="290"/>
      <c r="B766" s="930" t="s">
        <v>1052</v>
      </c>
      <c r="C766" s="930"/>
      <c r="D766" s="930"/>
      <c r="E766" s="930"/>
      <c r="F766" s="930"/>
      <c r="G766" s="930"/>
      <c r="H766" s="930"/>
      <c r="I766" s="103"/>
    </row>
    <row r="767" spans="1:9" s="293" customFormat="1" x14ac:dyDescent="0.2">
      <c r="A767" s="290"/>
      <c r="B767" s="295"/>
      <c r="C767" s="295"/>
      <c r="D767" s="295"/>
      <c r="E767" s="295"/>
      <c r="F767" s="295"/>
      <c r="G767" s="295"/>
      <c r="H767" s="295"/>
      <c r="I767" s="103"/>
    </row>
    <row r="768" spans="1:9" s="293" customFormat="1" ht="20.25" customHeight="1" x14ac:dyDescent="0.2">
      <c r="A768" s="290"/>
      <c r="B768" s="930" t="s">
        <v>1053</v>
      </c>
      <c r="C768" s="930"/>
      <c r="D768" s="930"/>
      <c r="E768" s="930"/>
      <c r="F768" s="930"/>
      <c r="G768" s="930"/>
      <c r="H768" s="930"/>
      <c r="I768" s="103"/>
    </row>
    <row r="769" spans="1:9" s="293" customFormat="1" x14ac:dyDescent="0.2">
      <c r="A769" s="290"/>
      <c r="B769" s="294"/>
      <c r="C769" s="294"/>
      <c r="D769" s="294"/>
      <c r="E769" s="294"/>
      <c r="F769" s="457"/>
      <c r="G769" s="457"/>
      <c r="H769" s="457"/>
      <c r="I769" s="103"/>
    </row>
    <row r="770" spans="1:9" s="293" customFormat="1" x14ac:dyDescent="0.2">
      <c r="A770" s="290"/>
      <c r="B770" s="975" t="s">
        <v>1054</v>
      </c>
      <c r="C770" s="975"/>
      <c r="D770" s="975"/>
      <c r="E770" s="975"/>
      <c r="F770" s="975"/>
      <c r="G770" s="975"/>
      <c r="H770" s="975"/>
      <c r="I770" s="103"/>
    </row>
    <row r="771" spans="1:9" s="293" customFormat="1" x14ac:dyDescent="0.2">
      <c r="A771" s="290"/>
      <c r="B771" s="295"/>
      <c r="C771" s="295"/>
      <c r="D771" s="295"/>
      <c r="E771" s="295"/>
      <c r="F771" s="295"/>
      <c r="G771" s="295"/>
      <c r="H771" s="295"/>
      <c r="I771" s="103"/>
    </row>
    <row r="772" spans="1:9" s="293" customFormat="1" x14ac:dyDescent="0.2">
      <c r="A772" s="290"/>
      <c r="B772" s="930" t="s">
        <v>1055</v>
      </c>
      <c r="C772" s="930"/>
      <c r="D772" s="930"/>
      <c r="E772" s="930"/>
      <c r="F772" s="930"/>
      <c r="G772" s="930"/>
      <c r="H772" s="930"/>
      <c r="I772" s="103"/>
    </row>
    <row r="773" spans="1:9" s="293" customFormat="1" x14ac:dyDescent="0.2">
      <c r="A773" s="290"/>
      <c r="B773" s="295"/>
      <c r="C773" s="295"/>
      <c r="D773" s="295"/>
      <c r="E773" s="295"/>
      <c r="F773" s="295"/>
      <c r="G773" s="295"/>
      <c r="H773" s="295"/>
      <c r="I773" s="103"/>
    </row>
    <row r="774" spans="1:9" s="293" customFormat="1" x14ac:dyDescent="0.2">
      <c r="A774" s="290"/>
      <c r="B774" s="294"/>
      <c r="C774" s="294"/>
      <c r="D774" s="294"/>
      <c r="E774" s="294"/>
      <c r="F774" s="457"/>
      <c r="G774" s="457"/>
      <c r="H774" s="457"/>
      <c r="I774" s="103"/>
    </row>
    <row r="775" spans="1:9" s="293" customFormat="1" x14ac:dyDescent="0.2">
      <c r="A775" s="290"/>
      <c r="B775" s="975" t="s">
        <v>1056</v>
      </c>
      <c r="C775" s="975"/>
      <c r="D775" s="975"/>
      <c r="E775" s="975"/>
      <c r="F775" s="975"/>
      <c r="G775" s="975"/>
      <c r="H775" s="975"/>
      <c r="I775" s="103"/>
    </row>
    <row r="776" spans="1:9" s="293" customFormat="1" x14ac:dyDescent="0.2">
      <c r="A776" s="290"/>
      <c r="B776" s="295"/>
      <c r="C776" s="295"/>
      <c r="D776" s="295"/>
      <c r="E776" s="295"/>
      <c r="F776" s="295"/>
      <c r="G776" s="295"/>
      <c r="H776" s="295"/>
      <c r="I776" s="103"/>
    </row>
    <row r="777" spans="1:9" s="293" customFormat="1" x14ac:dyDescent="0.2">
      <c r="A777" s="290"/>
      <c r="B777" s="890" t="s">
        <v>1057</v>
      </c>
      <c r="C777" s="890"/>
      <c r="D777" s="890"/>
      <c r="E777" s="890"/>
      <c r="F777" s="890"/>
      <c r="G777" s="890"/>
      <c r="H777" s="890"/>
      <c r="I777" s="103"/>
    </row>
    <row r="778" spans="1:9" s="293" customFormat="1" x14ac:dyDescent="0.2">
      <c r="A778" s="290"/>
      <c r="B778" s="295"/>
      <c r="C778" s="295"/>
      <c r="D778" s="295"/>
      <c r="E778" s="295"/>
      <c r="F778" s="295"/>
      <c r="G778" s="295"/>
      <c r="H778" s="295"/>
      <c r="I778" s="103"/>
    </row>
    <row r="779" spans="1:9" s="293" customFormat="1" ht="9.75" customHeight="1" x14ac:dyDescent="0.2">
      <c r="A779" s="290"/>
      <c r="B779" s="294"/>
      <c r="C779" s="294"/>
      <c r="D779" s="294"/>
      <c r="E779" s="294"/>
      <c r="F779" s="457"/>
      <c r="G779" s="457"/>
      <c r="H779" s="457"/>
      <c r="I779" s="103"/>
    </row>
    <row r="780" spans="1:9" s="293" customFormat="1" x14ac:dyDescent="0.2">
      <c r="A780" s="290"/>
      <c r="B780" s="975" t="s">
        <v>1058</v>
      </c>
      <c r="C780" s="975"/>
      <c r="D780" s="975"/>
      <c r="E780" s="975"/>
      <c r="F780" s="975"/>
      <c r="G780" s="975"/>
      <c r="H780" s="975"/>
      <c r="I780" s="103"/>
    </row>
    <row r="781" spans="1:9" s="293" customFormat="1" x14ac:dyDescent="0.2">
      <c r="A781" s="290"/>
      <c r="B781" s="294"/>
      <c r="C781" s="294"/>
      <c r="D781" s="294"/>
      <c r="E781" s="294"/>
      <c r="F781" s="457"/>
      <c r="G781" s="457"/>
      <c r="H781" s="457"/>
      <c r="I781" s="103"/>
    </row>
    <row r="782" spans="1:9" s="293" customFormat="1" x14ac:dyDescent="0.2">
      <c r="A782" s="290"/>
      <c r="B782" s="930" t="s">
        <v>1059</v>
      </c>
      <c r="C782" s="930"/>
      <c r="D782" s="930"/>
      <c r="E782" s="930"/>
      <c r="F782" s="930"/>
      <c r="G782" s="930"/>
      <c r="H782" s="930"/>
      <c r="I782" s="103"/>
    </row>
    <row r="783" spans="1:9" s="293" customFormat="1" x14ac:dyDescent="0.2">
      <c r="A783" s="290"/>
      <c r="B783" s="294"/>
      <c r="C783" s="294"/>
      <c r="D783" s="294"/>
      <c r="E783" s="294"/>
      <c r="F783" s="457"/>
      <c r="G783" s="457"/>
      <c r="H783" s="457"/>
      <c r="I783" s="103"/>
    </row>
    <row r="784" spans="1:9" s="293" customFormat="1" x14ac:dyDescent="0.2">
      <c r="A784" s="290"/>
      <c r="B784" s="294"/>
      <c r="C784" s="294"/>
      <c r="D784" s="294"/>
      <c r="E784" s="294"/>
      <c r="F784" s="457"/>
      <c r="G784" s="457"/>
      <c r="H784" s="457"/>
      <c r="I784" s="103"/>
    </row>
    <row r="785" spans="1:9" s="293" customFormat="1" x14ac:dyDescent="0.2">
      <c r="A785" s="290"/>
      <c r="B785" s="930" t="s">
        <v>1060</v>
      </c>
      <c r="C785" s="930"/>
      <c r="D785" s="930"/>
      <c r="E785" s="930"/>
      <c r="F785" s="930"/>
      <c r="G785" s="930"/>
      <c r="H785" s="930"/>
      <c r="I785" s="103"/>
    </row>
    <row r="786" spans="1:9" s="293" customFormat="1" x14ac:dyDescent="0.2">
      <c r="A786" s="290"/>
      <c r="B786" s="294"/>
      <c r="C786" s="294"/>
      <c r="D786" s="294"/>
      <c r="E786" s="294"/>
      <c r="F786" s="457"/>
      <c r="G786" s="457"/>
      <c r="H786" s="457"/>
      <c r="I786" s="103"/>
    </row>
    <row r="787" spans="1:9" x14ac:dyDescent="0.2">
      <c r="B787" s="476"/>
      <c r="C787" s="469"/>
      <c r="D787" s="469"/>
      <c r="E787" s="469"/>
      <c r="F787" s="477"/>
      <c r="G787" s="477"/>
      <c r="H787" s="477"/>
      <c r="I787" s="469"/>
    </row>
    <row r="788" spans="1:9" ht="57.75" customHeight="1" x14ac:dyDescent="0.2">
      <c r="B788" s="476"/>
      <c r="C788" s="469"/>
      <c r="D788" s="469"/>
      <c r="E788" s="469"/>
      <c r="F788" s="477"/>
      <c r="G788" s="477"/>
      <c r="H788" s="477"/>
      <c r="I788" s="469"/>
    </row>
    <row r="789" spans="1:9" s="293" customFormat="1" ht="12.75" thickBot="1" x14ac:dyDescent="0.25">
      <c r="A789" s="290"/>
      <c r="B789" s="478"/>
      <c r="C789" s="103"/>
      <c r="D789" s="103"/>
      <c r="E789" s="101"/>
      <c r="F789" s="479"/>
      <c r="G789" s="480"/>
      <c r="H789" s="103"/>
    </row>
    <row r="790" spans="1:9" s="293" customFormat="1" ht="12" customHeight="1" x14ac:dyDescent="0.2">
      <c r="A790" s="290"/>
      <c r="B790" s="982" t="s">
        <v>1061</v>
      </c>
      <c r="C790" s="982"/>
      <c r="D790" s="103"/>
      <c r="E790" s="983" t="s">
        <v>1062</v>
      </c>
      <c r="F790" s="983"/>
      <c r="G790" s="983"/>
      <c r="H790" s="983"/>
    </row>
    <row r="791" spans="1:9" s="293" customFormat="1" ht="12" customHeight="1" x14ac:dyDescent="0.2">
      <c r="A791" s="290"/>
      <c r="B791" s="984" t="s">
        <v>1063</v>
      </c>
      <c r="C791" s="984"/>
      <c r="D791" s="103"/>
      <c r="E791" s="101"/>
      <c r="F791" s="985" t="s">
        <v>1064</v>
      </c>
      <c r="G791" s="985"/>
      <c r="H791" s="103"/>
    </row>
    <row r="792" spans="1:9" x14ac:dyDescent="0.2">
      <c r="I792" s="469"/>
    </row>
    <row r="793" spans="1:9" ht="26.25" customHeight="1" x14ac:dyDescent="0.25"/>
  </sheetData>
  <mergeCells count="533">
    <mergeCell ref="B782:H782"/>
    <mergeCell ref="B785:H785"/>
    <mergeCell ref="B790:C790"/>
    <mergeCell ref="E790:H790"/>
    <mergeCell ref="B791:C791"/>
    <mergeCell ref="F791:G791"/>
    <mergeCell ref="B768:H768"/>
    <mergeCell ref="B770:H770"/>
    <mergeCell ref="B772:H772"/>
    <mergeCell ref="B775:H775"/>
    <mergeCell ref="B777:H777"/>
    <mergeCell ref="B780:H780"/>
    <mergeCell ref="B756:H756"/>
    <mergeCell ref="B758:H758"/>
    <mergeCell ref="B760:H760"/>
    <mergeCell ref="B762:H762"/>
    <mergeCell ref="B764:H764"/>
    <mergeCell ref="B766:H766"/>
    <mergeCell ref="B727:H727"/>
    <mergeCell ref="B729:H729"/>
    <mergeCell ref="B742:H742"/>
    <mergeCell ref="B743:H743"/>
    <mergeCell ref="B745:H745"/>
    <mergeCell ref="C747:D747"/>
    <mergeCell ref="B721:H721"/>
    <mergeCell ref="E723:F723"/>
    <mergeCell ref="C724:D724"/>
    <mergeCell ref="E724:F724"/>
    <mergeCell ref="C725:D725"/>
    <mergeCell ref="E725:F725"/>
    <mergeCell ref="B713:H713"/>
    <mergeCell ref="B714:H714"/>
    <mergeCell ref="B715:H715"/>
    <mergeCell ref="B716:H716"/>
    <mergeCell ref="B718:H718"/>
    <mergeCell ref="B720:H720"/>
    <mergeCell ref="B706:H706"/>
    <mergeCell ref="B707:H707"/>
    <mergeCell ref="B708:H708"/>
    <mergeCell ref="B709:H709"/>
    <mergeCell ref="B710:H710"/>
    <mergeCell ref="B711:H711"/>
    <mergeCell ref="B700:H700"/>
    <mergeCell ref="B701:H701"/>
    <mergeCell ref="B702:H702"/>
    <mergeCell ref="B703:H703"/>
    <mergeCell ref="B704:H704"/>
    <mergeCell ref="B705:H705"/>
    <mergeCell ref="B694:H694"/>
    <mergeCell ref="B695:H695"/>
    <mergeCell ref="B696:H696"/>
    <mergeCell ref="B697:H697"/>
    <mergeCell ref="B698:H698"/>
    <mergeCell ref="B699:H699"/>
    <mergeCell ref="B688:H688"/>
    <mergeCell ref="B689:H689"/>
    <mergeCell ref="B690:H690"/>
    <mergeCell ref="B691:H691"/>
    <mergeCell ref="B692:H692"/>
    <mergeCell ref="B693:H693"/>
    <mergeCell ref="B682:H682"/>
    <mergeCell ref="B683:H683"/>
    <mergeCell ref="B684:H684"/>
    <mergeCell ref="B685:H685"/>
    <mergeCell ref="B686:H686"/>
    <mergeCell ref="B687:H687"/>
    <mergeCell ref="B676:H676"/>
    <mergeCell ref="B677:H677"/>
    <mergeCell ref="B678:H678"/>
    <mergeCell ref="B679:H679"/>
    <mergeCell ref="B680:H680"/>
    <mergeCell ref="B681:H681"/>
    <mergeCell ref="B669:H669"/>
    <mergeCell ref="B671:H671"/>
    <mergeCell ref="B672:H672"/>
    <mergeCell ref="B673:H673"/>
    <mergeCell ref="B674:H674"/>
    <mergeCell ref="B675:H675"/>
    <mergeCell ref="B659:H659"/>
    <mergeCell ref="B660:H660"/>
    <mergeCell ref="B661:H661"/>
    <mergeCell ref="B663:H663"/>
    <mergeCell ref="B665:H665"/>
    <mergeCell ref="B667:H667"/>
    <mergeCell ref="B653:H653"/>
    <mergeCell ref="B654:H654"/>
    <mergeCell ref="B655:H655"/>
    <mergeCell ref="B656:H656"/>
    <mergeCell ref="B657:H657"/>
    <mergeCell ref="B658:H658"/>
    <mergeCell ref="B646:H646"/>
    <mergeCell ref="B647:H647"/>
    <mergeCell ref="B648:H648"/>
    <mergeCell ref="B649:H649"/>
    <mergeCell ref="B650:H650"/>
    <mergeCell ref="B651:H651"/>
    <mergeCell ref="B640:H640"/>
    <mergeCell ref="B641:H641"/>
    <mergeCell ref="B642:H642"/>
    <mergeCell ref="B643:H643"/>
    <mergeCell ref="B644:H644"/>
    <mergeCell ref="B645:H645"/>
    <mergeCell ref="B632:H632"/>
    <mergeCell ref="B633:H633"/>
    <mergeCell ref="B634:H634"/>
    <mergeCell ref="B636:H636"/>
    <mergeCell ref="B637:H637"/>
    <mergeCell ref="B639:H639"/>
    <mergeCell ref="B626:H626"/>
    <mergeCell ref="B627:H627"/>
    <mergeCell ref="B628:H628"/>
    <mergeCell ref="B629:H629"/>
    <mergeCell ref="B630:H630"/>
    <mergeCell ref="B631:H631"/>
    <mergeCell ref="B619:H619"/>
    <mergeCell ref="B620:H620"/>
    <mergeCell ref="B621:H621"/>
    <mergeCell ref="B622:H622"/>
    <mergeCell ref="B624:H624"/>
    <mergeCell ref="B625:H625"/>
    <mergeCell ref="B611:F611"/>
    <mergeCell ref="B613:F613"/>
    <mergeCell ref="B615:H615"/>
    <mergeCell ref="B616:H616"/>
    <mergeCell ref="B617:H617"/>
    <mergeCell ref="B618:H618"/>
    <mergeCell ref="C602:D602"/>
    <mergeCell ref="B603:F603"/>
    <mergeCell ref="C604:D604"/>
    <mergeCell ref="C605:D605"/>
    <mergeCell ref="C606:D606"/>
    <mergeCell ref="C607:D607"/>
    <mergeCell ref="C596:D596"/>
    <mergeCell ref="B597:F597"/>
    <mergeCell ref="C598:D598"/>
    <mergeCell ref="C599:D599"/>
    <mergeCell ref="C600:D600"/>
    <mergeCell ref="B601:F601"/>
    <mergeCell ref="B590:H590"/>
    <mergeCell ref="C591:D591"/>
    <mergeCell ref="B592:F592"/>
    <mergeCell ref="C593:D593"/>
    <mergeCell ref="C594:D594"/>
    <mergeCell ref="C595:D595"/>
    <mergeCell ref="B581:C581"/>
    <mergeCell ref="B585:H585"/>
    <mergeCell ref="B586:H586"/>
    <mergeCell ref="B587:H587"/>
    <mergeCell ref="B588:H588"/>
    <mergeCell ref="B589:H589"/>
    <mergeCell ref="B575:C575"/>
    <mergeCell ref="B576:C576"/>
    <mergeCell ref="B577:C577"/>
    <mergeCell ref="B578:C578"/>
    <mergeCell ref="B579:C579"/>
    <mergeCell ref="B580:C580"/>
    <mergeCell ref="B568:H568"/>
    <mergeCell ref="B569:H569"/>
    <mergeCell ref="B570:H570"/>
    <mergeCell ref="B571:H571"/>
    <mergeCell ref="B573:C574"/>
    <mergeCell ref="D573:E573"/>
    <mergeCell ref="F573:G573"/>
    <mergeCell ref="B555:H555"/>
    <mergeCell ref="B557:C558"/>
    <mergeCell ref="D557:E557"/>
    <mergeCell ref="F557:G557"/>
    <mergeCell ref="B566:H566"/>
    <mergeCell ref="B567:H567"/>
    <mergeCell ref="C547:E547"/>
    <mergeCell ref="B549:H549"/>
    <mergeCell ref="B550:G550"/>
    <mergeCell ref="B551:F551"/>
    <mergeCell ref="G551:H551"/>
    <mergeCell ref="B553:H553"/>
    <mergeCell ref="C539:H539"/>
    <mergeCell ref="B541:H541"/>
    <mergeCell ref="C543:E543"/>
    <mergeCell ref="C544:E544"/>
    <mergeCell ref="C545:E545"/>
    <mergeCell ref="C535:D535"/>
    <mergeCell ref="C536:D536"/>
    <mergeCell ref="C529:D529"/>
    <mergeCell ref="C530:D530"/>
    <mergeCell ref="C531:D531"/>
    <mergeCell ref="C532:D532"/>
    <mergeCell ref="C533:D533"/>
    <mergeCell ref="C534:D534"/>
    <mergeCell ref="C518:E518"/>
    <mergeCell ref="B520:G520"/>
    <mergeCell ref="B521:G521"/>
    <mergeCell ref="B523:F523"/>
    <mergeCell ref="C525:H525"/>
    <mergeCell ref="B527:F527"/>
    <mergeCell ref="C497:E497"/>
    <mergeCell ref="C498:E498"/>
    <mergeCell ref="C508:D508"/>
    <mergeCell ref="C509:E509"/>
    <mergeCell ref="C516:D516"/>
    <mergeCell ref="C517:F517"/>
    <mergeCell ref="C480:E480"/>
    <mergeCell ref="C485:D485"/>
    <mergeCell ref="C486:E486"/>
    <mergeCell ref="C490:D490"/>
    <mergeCell ref="C491:F491"/>
    <mergeCell ref="C492:E492"/>
    <mergeCell ref="C474:D474"/>
    <mergeCell ref="E474:G474"/>
    <mergeCell ref="C476:D476"/>
    <mergeCell ref="E476:G476"/>
    <mergeCell ref="B477:H477"/>
    <mergeCell ref="C479:E479"/>
    <mergeCell ref="C471:D471"/>
    <mergeCell ref="E471:G471"/>
    <mergeCell ref="C472:D472"/>
    <mergeCell ref="E472:G472"/>
    <mergeCell ref="C473:D473"/>
    <mergeCell ref="E473:G473"/>
    <mergeCell ref="C468:D468"/>
    <mergeCell ref="E468:G468"/>
    <mergeCell ref="C469:D469"/>
    <mergeCell ref="E469:G469"/>
    <mergeCell ref="C470:D470"/>
    <mergeCell ref="E470:G470"/>
    <mergeCell ref="C465:D465"/>
    <mergeCell ref="E465:G465"/>
    <mergeCell ref="C466:D466"/>
    <mergeCell ref="E466:G466"/>
    <mergeCell ref="C467:D467"/>
    <mergeCell ref="E467:G467"/>
    <mergeCell ref="E455:G455"/>
    <mergeCell ref="E456:G456"/>
    <mergeCell ref="E458:F458"/>
    <mergeCell ref="E459:G459"/>
    <mergeCell ref="E460:G460"/>
    <mergeCell ref="B463:H463"/>
    <mergeCell ref="C448:D448"/>
    <mergeCell ref="B450:H450"/>
    <mergeCell ref="C452:D452"/>
    <mergeCell ref="E452:G452"/>
    <mergeCell ref="E453:F453"/>
    <mergeCell ref="E454:F454"/>
    <mergeCell ref="B432:H432"/>
    <mergeCell ref="B433:H433"/>
    <mergeCell ref="B434:H434"/>
    <mergeCell ref="B436:H436"/>
    <mergeCell ref="B438:H438"/>
    <mergeCell ref="B440:H440"/>
    <mergeCell ref="B419:H419"/>
    <mergeCell ref="C423:D423"/>
    <mergeCell ref="C424:D424"/>
    <mergeCell ref="C425:D425"/>
    <mergeCell ref="B428:D428"/>
    <mergeCell ref="B430:H430"/>
    <mergeCell ref="C412:E412"/>
    <mergeCell ref="B414:H414"/>
    <mergeCell ref="B415:H415"/>
    <mergeCell ref="B416:H416"/>
    <mergeCell ref="B417:H417"/>
    <mergeCell ref="B418:H418"/>
    <mergeCell ref="C406:E406"/>
    <mergeCell ref="C407:E407"/>
    <mergeCell ref="C408:D408"/>
    <mergeCell ref="C409:E409"/>
    <mergeCell ref="C410:E410"/>
    <mergeCell ref="C411:E411"/>
    <mergeCell ref="B399:H399"/>
    <mergeCell ref="B400:H400"/>
    <mergeCell ref="B401:F401"/>
    <mergeCell ref="B403:H403"/>
    <mergeCell ref="C404:E404"/>
    <mergeCell ref="C405:E405"/>
    <mergeCell ref="C391:E391"/>
    <mergeCell ref="C392:E392"/>
    <mergeCell ref="C393:E393"/>
    <mergeCell ref="C394:E394"/>
    <mergeCell ref="B397:H397"/>
    <mergeCell ref="B398:H398"/>
    <mergeCell ref="B382:H382"/>
    <mergeCell ref="B383:H383"/>
    <mergeCell ref="B385:H385"/>
    <mergeCell ref="B387:H387"/>
    <mergeCell ref="C389:E389"/>
    <mergeCell ref="C390:E390"/>
    <mergeCell ref="B366:H366"/>
    <mergeCell ref="B367:H367"/>
    <mergeCell ref="B371:F371"/>
    <mergeCell ref="B373:F373"/>
    <mergeCell ref="B375:H375"/>
    <mergeCell ref="B377:F377"/>
    <mergeCell ref="B355:H355"/>
    <mergeCell ref="B357:F357"/>
    <mergeCell ref="B359:F359"/>
    <mergeCell ref="B361:H361"/>
    <mergeCell ref="B362:F362"/>
    <mergeCell ref="B365:F365"/>
    <mergeCell ref="B349:H349"/>
    <mergeCell ref="B350:H350"/>
    <mergeCell ref="B351:H351"/>
    <mergeCell ref="B352:H352"/>
    <mergeCell ref="B353:H353"/>
    <mergeCell ref="B354:H354"/>
    <mergeCell ref="D342:E342"/>
    <mergeCell ref="D343:E343"/>
    <mergeCell ref="D344:E344"/>
    <mergeCell ref="D345:E345"/>
    <mergeCell ref="D346:E346"/>
    <mergeCell ref="B348:H348"/>
    <mergeCell ref="D334:E334"/>
    <mergeCell ref="D335:E335"/>
    <mergeCell ref="D336:E336"/>
    <mergeCell ref="D337:E337"/>
    <mergeCell ref="D340:E340"/>
    <mergeCell ref="D341:E341"/>
    <mergeCell ref="B323:E323"/>
    <mergeCell ref="B324:E324"/>
    <mergeCell ref="B325:E325"/>
    <mergeCell ref="D329:E329"/>
    <mergeCell ref="D330:E330"/>
    <mergeCell ref="D333:E333"/>
    <mergeCell ref="B311:H311"/>
    <mergeCell ref="B312:H312"/>
    <mergeCell ref="B313:H313"/>
    <mergeCell ref="B314:H314"/>
    <mergeCell ref="B320:F320"/>
    <mergeCell ref="B322:F322"/>
    <mergeCell ref="D299:E299"/>
    <mergeCell ref="D300:E300"/>
    <mergeCell ref="D306:E306"/>
    <mergeCell ref="B308:H308"/>
    <mergeCell ref="B309:H309"/>
    <mergeCell ref="B310:H310"/>
    <mergeCell ref="C289:F289"/>
    <mergeCell ref="C290:F290"/>
    <mergeCell ref="B291:F291"/>
    <mergeCell ref="B294:E294"/>
    <mergeCell ref="D297:E298"/>
    <mergeCell ref="F297:F298"/>
    <mergeCell ref="C283:F283"/>
    <mergeCell ref="C284:F284"/>
    <mergeCell ref="C285:F285"/>
    <mergeCell ref="C286:F286"/>
    <mergeCell ref="C287:F287"/>
    <mergeCell ref="C288:F288"/>
    <mergeCell ref="C277:F277"/>
    <mergeCell ref="C278:F278"/>
    <mergeCell ref="C279:F279"/>
    <mergeCell ref="C280:F280"/>
    <mergeCell ref="C281:F281"/>
    <mergeCell ref="C282:F282"/>
    <mergeCell ref="B269:F269"/>
    <mergeCell ref="B271:H271"/>
    <mergeCell ref="C273:F273"/>
    <mergeCell ref="C274:F274"/>
    <mergeCell ref="C275:F275"/>
    <mergeCell ref="C276:F276"/>
    <mergeCell ref="B261:C261"/>
    <mergeCell ref="B262:C262"/>
    <mergeCell ref="B263:D263"/>
    <mergeCell ref="B265:H265"/>
    <mergeCell ref="A266:G266"/>
    <mergeCell ref="B267:F267"/>
    <mergeCell ref="B251:G251"/>
    <mergeCell ref="B254:F254"/>
    <mergeCell ref="B257:C257"/>
    <mergeCell ref="B258:C258"/>
    <mergeCell ref="B259:C259"/>
    <mergeCell ref="B260:C260"/>
    <mergeCell ref="C248:E248"/>
    <mergeCell ref="F248:G248"/>
    <mergeCell ref="C249:E249"/>
    <mergeCell ref="F249:G249"/>
    <mergeCell ref="C250:E250"/>
    <mergeCell ref="F250:G250"/>
    <mergeCell ref="B242:D242"/>
    <mergeCell ref="F242:G242"/>
    <mergeCell ref="B243:D243"/>
    <mergeCell ref="F243:G243"/>
    <mergeCell ref="B244:G244"/>
    <mergeCell ref="B246:F246"/>
    <mergeCell ref="B237:F237"/>
    <mergeCell ref="B239:D239"/>
    <mergeCell ref="F239:G239"/>
    <mergeCell ref="B240:D240"/>
    <mergeCell ref="F240:G240"/>
    <mergeCell ref="B241:D241"/>
    <mergeCell ref="F241:G241"/>
    <mergeCell ref="B232:D232"/>
    <mergeCell ref="F232:G232"/>
    <mergeCell ref="B233:D233"/>
    <mergeCell ref="F233:G233"/>
    <mergeCell ref="B234:D234"/>
    <mergeCell ref="F234:G234"/>
    <mergeCell ref="B229:D229"/>
    <mergeCell ref="F229:G229"/>
    <mergeCell ref="B230:D230"/>
    <mergeCell ref="F230:G230"/>
    <mergeCell ref="B231:D231"/>
    <mergeCell ref="F231:G231"/>
    <mergeCell ref="B226:D226"/>
    <mergeCell ref="F226:G226"/>
    <mergeCell ref="B227:D227"/>
    <mergeCell ref="F227:G227"/>
    <mergeCell ref="B228:D228"/>
    <mergeCell ref="F228:G228"/>
    <mergeCell ref="B223:D223"/>
    <mergeCell ref="F223:G223"/>
    <mergeCell ref="B224:D224"/>
    <mergeCell ref="F224:G224"/>
    <mergeCell ref="B225:D225"/>
    <mergeCell ref="F225:G225"/>
    <mergeCell ref="D214:E214"/>
    <mergeCell ref="D215:E215"/>
    <mergeCell ref="B217:G217"/>
    <mergeCell ref="B219:F219"/>
    <mergeCell ref="B221:F221"/>
    <mergeCell ref="E222:F222"/>
    <mergeCell ref="B206:F206"/>
    <mergeCell ref="D209:E210"/>
    <mergeCell ref="F209:F210"/>
    <mergeCell ref="D211:E211"/>
    <mergeCell ref="D212:E212"/>
    <mergeCell ref="D213:E213"/>
    <mergeCell ref="C178:D178"/>
    <mergeCell ref="C179:D179"/>
    <mergeCell ref="C180:D180"/>
    <mergeCell ref="B183:F183"/>
    <mergeCell ref="B185:G185"/>
    <mergeCell ref="C186:F186"/>
    <mergeCell ref="C172:D172"/>
    <mergeCell ref="C173:D173"/>
    <mergeCell ref="C174:D174"/>
    <mergeCell ref="C175:D175"/>
    <mergeCell ref="C176:D176"/>
    <mergeCell ref="C177:D177"/>
    <mergeCell ref="C165:D165"/>
    <mergeCell ref="F165:H165"/>
    <mergeCell ref="C166:D166"/>
    <mergeCell ref="B170:F170"/>
    <mergeCell ref="C171:D171"/>
    <mergeCell ref="E171:F171"/>
    <mergeCell ref="C162:D162"/>
    <mergeCell ref="F162:H162"/>
    <mergeCell ref="C163:D163"/>
    <mergeCell ref="F163:H163"/>
    <mergeCell ref="C164:D164"/>
    <mergeCell ref="F164:H164"/>
    <mergeCell ref="C159:D159"/>
    <mergeCell ref="F159:H159"/>
    <mergeCell ref="C160:D160"/>
    <mergeCell ref="F160:H160"/>
    <mergeCell ref="C161:D161"/>
    <mergeCell ref="F161:H161"/>
    <mergeCell ref="C156:D156"/>
    <mergeCell ref="F156:H156"/>
    <mergeCell ref="C157:D157"/>
    <mergeCell ref="F157:H157"/>
    <mergeCell ref="C158:D158"/>
    <mergeCell ref="F158:H158"/>
    <mergeCell ref="C153:D153"/>
    <mergeCell ref="F153:H153"/>
    <mergeCell ref="C154:D154"/>
    <mergeCell ref="F154:H154"/>
    <mergeCell ref="C155:D155"/>
    <mergeCell ref="F155:H155"/>
    <mergeCell ref="C150:D150"/>
    <mergeCell ref="F150:H150"/>
    <mergeCell ref="C151:D151"/>
    <mergeCell ref="F151:H151"/>
    <mergeCell ref="C152:D152"/>
    <mergeCell ref="F152:H152"/>
    <mergeCell ref="C147:D147"/>
    <mergeCell ref="F147:H147"/>
    <mergeCell ref="C148:D148"/>
    <mergeCell ref="F148:H148"/>
    <mergeCell ref="C149:D149"/>
    <mergeCell ref="F149:H149"/>
    <mergeCell ref="C144:D144"/>
    <mergeCell ref="F144:H144"/>
    <mergeCell ref="C145:D145"/>
    <mergeCell ref="F145:H145"/>
    <mergeCell ref="C146:D146"/>
    <mergeCell ref="F146:H146"/>
    <mergeCell ref="B134:F134"/>
    <mergeCell ref="B136:F136"/>
    <mergeCell ref="B140:H140"/>
    <mergeCell ref="C142:D142"/>
    <mergeCell ref="F142:H142"/>
    <mergeCell ref="C143:D143"/>
    <mergeCell ref="F143:H143"/>
    <mergeCell ref="B117:H117"/>
    <mergeCell ref="B118:H118"/>
    <mergeCell ref="B120:F120"/>
    <mergeCell ref="B123:H123"/>
    <mergeCell ref="D125:E125"/>
    <mergeCell ref="B133:H133"/>
    <mergeCell ref="B113:H113"/>
    <mergeCell ref="B114:H114"/>
    <mergeCell ref="B115:H115"/>
    <mergeCell ref="B116:H116"/>
    <mergeCell ref="B88:H88"/>
    <mergeCell ref="B91:F91"/>
    <mergeCell ref="B92:H92"/>
    <mergeCell ref="B94:F94"/>
    <mergeCell ref="B96:F96"/>
    <mergeCell ref="C98:E98"/>
    <mergeCell ref="B74:F74"/>
    <mergeCell ref="B76:F76"/>
    <mergeCell ref="D79:E79"/>
    <mergeCell ref="B56:H56"/>
    <mergeCell ref="B58:F58"/>
    <mergeCell ref="C60:D60"/>
    <mergeCell ref="E60:G60"/>
    <mergeCell ref="B111:H111"/>
    <mergeCell ref="B112:H112"/>
    <mergeCell ref="A1:H1"/>
    <mergeCell ref="B2:H2"/>
    <mergeCell ref="A3:H3"/>
    <mergeCell ref="A4:H4"/>
    <mergeCell ref="B6:F6"/>
    <mergeCell ref="B8:F8"/>
    <mergeCell ref="B67:H67"/>
    <mergeCell ref="B68:H68"/>
    <mergeCell ref="B72:F72"/>
    <mergeCell ref="B50:F50"/>
    <mergeCell ref="C52:D52"/>
    <mergeCell ref="E52:G52"/>
    <mergeCell ref="B10:F10"/>
    <mergeCell ref="B29:H29"/>
    <mergeCell ref="B31:D31"/>
    <mergeCell ref="B33:F33"/>
    <mergeCell ref="C35:D35"/>
    <mergeCell ref="E35:G35"/>
  </mergeCells>
  <pageMargins left="0.62992125984251968" right="0.15748031496062992" top="0.31496062992125984" bottom="0.23622047244094491" header="0.31496062992125984" footer="0.15748031496062992"/>
  <pageSetup scale="70" orientation="portrait" r:id="rId1"/>
  <headerFooter>
    <oddFooter>&amp;R&amp;P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workbookViewId="0"/>
  </sheetViews>
  <sheetFormatPr baseColWidth="10" defaultRowHeight="15" x14ac:dyDescent="0.25"/>
  <cols>
    <col min="1" max="1" width="3.7109375" customWidth="1"/>
    <col min="2" max="2" width="13.28515625" customWidth="1"/>
    <col min="3" max="3" width="26.42578125" customWidth="1"/>
    <col min="4" max="5" width="22.28515625" customWidth="1"/>
    <col min="6" max="6" width="24.140625" bestFit="1" customWidth="1"/>
    <col min="7" max="7" width="14.7109375" customWidth="1"/>
    <col min="8" max="8" width="27.42578125" bestFit="1" customWidth="1"/>
    <col min="9" max="9" width="4.7109375" customWidth="1"/>
    <col min="257" max="257" width="3.7109375" customWidth="1"/>
    <col min="258" max="258" width="13.28515625" customWidth="1"/>
    <col min="259" max="259" width="26.42578125" customWidth="1"/>
    <col min="260" max="261" width="22.28515625" customWidth="1"/>
    <col min="262" max="262" width="24.140625" bestFit="1" customWidth="1"/>
    <col min="263" max="263" width="14.7109375" customWidth="1"/>
    <col min="264" max="264" width="27.42578125" bestFit="1" customWidth="1"/>
    <col min="265" max="265" width="4.7109375" customWidth="1"/>
    <col min="513" max="513" width="3.7109375" customWidth="1"/>
    <col min="514" max="514" width="13.28515625" customWidth="1"/>
    <col min="515" max="515" width="26.42578125" customWidth="1"/>
    <col min="516" max="517" width="22.28515625" customWidth="1"/>
    <col min="518" max="518" width="24.140625" bestFit="1" customWidth="1"/>
    <col min="519" max="519" width="14.7109375" customWidth="1"/>
    <col min="520" max="520" width="27.42578125" bestFit="1" customWidth="1"/>
    <col min="521" max="521" width="4.7109375" customWidth="1"/>
    <col min="769" max="769" width="3.7109375" customWidth="1"/>
    <col min="770" max="770" width="13.28515625" customWidth="1"/>
    <col min="771" max="771" width="26.42578125" customWidth="1"/>
    <col min="772" max="773" width="22.28515625" customWidth="1"/>
    <col min="774" max="774" width="24.140625" bestFit="1" customWidth="1"/>
    <col min="775" max="775" width="14.7109375" customWidth="1"/>
    <col min="776" max="776" width="27.42578125" bestFit="1" customWidth="1"/>
    <col min="777" max="777" width="4.7109375" customWidth="1"/>
    <col min="1025" max="1025" width="3.7109375" customWidth="1"/>
    <col min="1026" max="1026" width="13.28515625" customWidth="1"/>
    <col min="1027" max="1027" width="26.42578125" customWidth="1"/>
    <col min="1028" max="1029" width="22.28515625" customWidth="1"/>
    <col min="1030" max="1030" width="24.140625" bestFit="1" customWidth="1"/>
    <col min="1031" max="1031" width="14.7109375" customWidth="1"/>
    <col min="1032" max="1032" width="27.42578125" bestFit="1" customWidth="1"/>
    <col min="1033" max="1033" width="4.7109375" customWidth="1"/>
    <col min="1281" max="1281" width="3.7109375" customWidth="1"/>
    <col min="1282" max="1282" width="13.28515625" customWidth="1"/>
    <col min="1283" max="1283" width="26.42578125" customWidth="1"/>
    <col min="1284" max="1285" width="22.28515625" customWidth="1"/>
    <col min="1286" max="1286" width="24.140625" bestFit="1" customWidth="1"/>
    <col min="1287" max="1287" width="14.7109375" customWidth="1"/>
    <col min="1288" max="1288" width="27.42578125" bestFit="1" customWidth="1"/>
    <col min="1289" max="1289" width="4.7109375" customWidth="1"/>
    <col min="1537" max="1537" width="3.7109375" customWidth="1"/>
    <col min="1538" max="1538" width="13.28515625" customWidth="1"/>
    <col min="1539" max="1539" width="26.42578125" customWidth="1"/>
    <col min="1540" max="1541" width="22.28515625" customWidth="1"/>
    <col min="1542" max="1542" width="24.140625" bestFit="1" customWidth="1"/>
    <col min="1543" max="1543" width="14.7109375" customWidth="1"/>
    <col min="1544" max="1544" width="27.42578125" bestFit="1" customWidth="1"/>
    <col min="1545" max="1545" width="4.7109375" customWidth="1"/>
    <col min="1793" max="1793" width="3.7109375" customWidth="1"/>
    <col min="1794" max="1794" width="13.28515625" customWidth="1"/>
    <col min="1795" max="1795" width="26.42578125" customWidth="1"/>
    <col min="1796" max="1797" width="22.28515625" customWidth="1"/>
    <col min="1798" max="1798" width="24.140625" bestFit="1" customWidth="1"/>
    <col min="1799" max="1799" width="14.7109375" customWidth="1"/>
    <col min="1800" max="1800" width="27.42578125" bestFit="1" customWidth="1"/>
    <col min="1801" max="1801" width="4.7109375" customWidth="1"/>
    <col min="2049" max="2049" width="3.7109375" customWidth="1"/>
    <col min="2050" max="2050" width="13.28515625" customWidth="1"/>
    <col min="2051" max="2051" width="26.42578125" customWidth="1"/>
    <col min="2052" max="2053" width="22.28515625" customWidth="1"/>
    <col min="2054" max="2054" width="24.140625" bestFit="1" customWidth="1"/>
    <col min="2055" max="2055" width="14.7109375" customWidth="1"/>
    <col min="2056" max="2056" width="27.42578125" bestFit="1" customWidth="1"/>
    <col min="2057" max="2057" width="4.7109375" customWidth="1"/>
    <col min="2305" max="2305" width="3.7109375" customWidth="1"/>
    <col min="2306" max="2306" width="13.28515625" customWidth="1"/>
    <col min="2307" max="2307" width="26.42578125" customWidth="1"/>
    <col min="2308" max="2309" width="22.28515625" customWidth="1"/>
    <col min="2310" max="2310" width="24.140625" bestFit="1" customWidth="1"/>
    <col min="2311" max="2311" width="14.7109375" customWidth="1"/>
    <col min="2312" max="2312" width="27.42578125" bestFit="1" customWidth="1"/>
    <col min="2313" max="2313" width="4.7109375" customWidth="1"/>
    <col min="2561" max="2561" width="3.7109375" customWidth="1"/>
    <col min="2562" max="2562" width="13.28515625" customWidth="1"/>
    <col min="2563" max="2563" width="26.42578125" customWidth="1"/>
    <col min="2564" max="2565" width="22.28515625" customWidth="1"/>
    <col min="2566" max="2566" width="24.140625" bestFit="1" customWidth="1"/>
    <col min="2567" max="2567" width="14.7109375" customWidth="1"/>
    <col min="2568" max="2568" width="27.42578125" bestFit="1" customWidth="1"/>
    <col min="2569" max="2569" width="4.7109375" customWidth="1"/>
    <col min="2817" max="2817" width="3.7109375" customWidth="1"/>
    <col min="2818" max="2818" width="13.28515625" customWidth="1"/>
    <col min="2819" max="2819" width="26.42578125" customWidth="1"/>
    <col min="2820" max="2821" width="22.28515625" customWidth="1"/>
    <col min="2822" max="2822" width="24.140625" bestFit="1" customWidth="1"/>
    <col min="2823" max="2823" width="14.7109375" customWidth="1"/>
    <col min="2824" max="2824" width="27.42578125" bestFit="1" customWidth="1"/>
    <col min="2825" max="2825" width="4.7109375" customWidth="1"/>
    <col min="3073" max="3073" width="3.7109375" customWidth="1"/>
    <col min="3074" max="3074" width="13.28515625" customWidth="1"/>
    <col min="3075" max="3075" width="26.42578125" customWidth="1"/>
    <col min="3076" max="3077" width="22.28515625" customWidth="1"/>
    <col min="3078" max="3078" width="24.140625" bestFit="1" customWidth="1"/>
    <col min="3079" max="3079" width="14.7109375" customWidth="1"/>
    <col min="3080" max="3080" width="27.42578125" bestFit="1" customWidth="1"/>
    <col min="3081" max="3081" width="4.7109375" customWidth="1"/>
    <col min="3329" max="3329" width="3.7109375" customWidth="1"/>
    <col min="3330" max="3330" width="13.28515625" customWidth="1"/>
    <col min="3331" max="3331" width="26.42578125" customWidth="1"/>
    <col min="3332" max="3333" width="22.28515625" customWidth="1"/>
    <col min="3334" max="3334" width="24.140625" bestFit="1" customWidth="1"/>
    <col min="3335" max="3335" width="14.7109375" customWidth="1"/>
    <col min="3336" max="3336" width="27.42578125" bestFit="1" customWidth="1"/>
    <col min="3337" max="3337" width="4.7109375" customWidth="1"/>
    <col min="3585" max="3585" width="3.7109375" customWidth="1"/>
    <col min="3586" max="3586" width="13.28515625" customWidth="1"/>
    <col min="3587" max="3587" width="26.42578125" customWidth="1"/>
    <col min="3588" max="3589" width="22.28515625" customWidth="1"/>
    <col min="3590" max="3590" width="24.140625" bestFit="1" customWidth="1"/>
    <col min="3591" max="3591" width="14.7109375" customWidth="1"/>
    <col min="3592" max="3592" width="27.42578125" bestFit="1" customWidth="1"/>
    <col min="3593" max="3593" width="4.7109375" customWidth="1"/>
    <col min="3841" max="3841" width="3.7109375" customWidth="1"/>
    <col min="3842" max="3842" width="13.28515625" customWidth="1"/>
    <col min="3843" max="3843" width="26.42578125" customWidth="1"/>
    <col min="3844" max="3845" width="22.28515625" customWidth="1"/>
    <col min="3846" max="3846" width="24.140625" bestFit="1" customWidth="1"/>
    <col min="3847" max="3847" width="14.7109375" customWidth="1"/>
    <col min="3848" max="3848" width="27.42578125" bestFit="1" customWidth="1"/>
    <col min="3849" max="3849" width="4.7109375" customWidth="1"/>
    <col min="4097" max="4097" width="3.7109375" customWidth="1"/>
    <col min="4098" max="4098" width="13.28515625" customWidth="1"/>
    <col min="4099" max="4099" width="26.42578125" customWidth="1"/>
    <col min="4100" max="4101" width="22.28515625" customWidth="1"/>
    <col min="4102" max="4102" width="24.140625" bestFit="1" customWidth="1"/>
    <col min="4103" max="4103" width="14.7109375" customWidth="1"/>
    <col min="4104" max="4104" width="27.42578125" bestFit="1" customWidth="1"/>
    <col min="4105" max="4105" width="4.7109375" customWidth="1"/>
    <col min="4353" max="4353" width="3.7109375" customWidth="1"/>
    <col min="4354" max="4354" width="13.28515625" customWidth="1"/>
    <col min="4355" max="4355" width="26.42578125" customWidth="1"/>
    <col min="4356" max="4357" width="22.28515625" customWidth="1"/>
    <col min="4358" max="4358" width="24.140625" bestFit="1" customWidth="1"/>
    <col min="4359" max="4359" width="14.7109375" customWidth="1"/>
    <col min="4360" max="4360" width="27.42578125" bestFit="1" customWidth="1"/>
    <col min="4361" max="4361" width="4.7109375" customWidth="1"/>
    <col min="4609" max="4609" width="3.7109375" customWidth="1"/>
    <col min="4610" max="4610" width="13.28515625" customWidth="1"/>
    <col min="4611" max="4611" width="26.42578125" customWidth="1"/>
    <col min="4612" max="4613" width="22.28515625" customWidth="1"/>
    <col min="4614" max="4614" width="24.140625" bestFit="1" customWidth="1"/>
    <col min="4615" max="4615" width="14.7109375" customWidth="1"/>
    <col min="4616" max="4616" width="27.42578125" bestFit="1" customWidth="1"/>
    <col min="4617" max="4617" width="4.7109375" customWidth="1"/>
    <col min="4865" max="4865" width="3.7109375" customWidth="1"/>
    <col min="4866" max="4866" width="13.28515625" customWidth="1"/>
    <col min="4867" max="4867" width="26.42578125" customWidth="1"/>
    <col min="4868" max="4869" width="22.28515625" customWidth="1"/>
    <col min="4870" max="4870" width="24.140625" bestFit="1" customWidth="1"/>
    <col min="4871" max="4871" width="14.7109375" customWidth="1"/>
    <col min="4872" max="4872" width="27.42578125" bestFit="1" customWidth="1"/>
    <col min="4873" max="4873" width="4.7109375" customWidth="1"/>
    <col min="5121" max="5121" width="3.7109375" customWidth="1"/>
    <col min="5122" max="5122" width="13.28515625" customWidth="1"/>
    <col min="5123" max="5123" width="26.42578125" customWidth="1"/>
    <col min="5124" max="5125" width="22.28515625" customWidth="1"/>
    <col min="5126" max="5126" width="24.140625" bestFit="1" customWidth="1"/>
    <col min="5127" max="5127" width="14.7109375" customWidth="1"/>
    <col min="5128" max="5128" width="27.42578125" bestFit="1" customWidth="1"/>
    <col min="5129" max="5129" width="4.7109375" customWidth="1"/>
    <col min="5377" max="5377" width="3.7109375" customWidth="1"/>
    <col min="5378" max="5378" width="13.28515625" customWidth="1"/>
    <col min="5379" max="5379" width="26.42578125" customWidth="1"/>
    <col min="5380" max="5381" width="22.28515625" customWidth="1"/>
    <col min="5382" max="5382" width="24.140625" bestFit="1" customWidth="1"/>
    <col min="5383" max="5383" width="14.7109375" customWidth="1"/>
    <col min="5384" max="5384" width="27.42578125" bestFit="1" customWidth="1"/>
    <col min="5385" max="5385" width="4.7109375" customWidth="1"/>
    <col min="5633" max="5633" width="3.7109375" customWidth="1"/>
    <col min="5634" max="5634" width="13.28515625" customWidth="1"/>
    <col min="5635" max="5635" width="26.42578125" customWidth="1"/>
    <col min="5636" max="5637" width="22.28515625" customWidth="1"/>
    <col min="5638" max="5638" width="24.140625" bestFit="1" customWidth="1"/>
    <col min="5639" max="5639" width="14.7109375" customWidth="1"/>
    <col min="5640" max="5640" width="27.42578125" bestFit="1" customWidth="1"/>
    <col min="5641" max="5641" width="4.7109375" customWidth="1"/>
    <col min="5889" max="5889" width="3.7109375" customWidth="1"/>
    <col min="5890" max="5890" width="13.28515625" customWidth="1"/>
    <col min="5891" max="5891" width="26.42578125" customWidth="1"/>
    <col min="5892" max="5893" width="22.28515625" customWidth="1"/>
    <col min="5894" max="5894" width="24.140625" bestFit="1" customWidth="1"/>
    <col min="5895" max="5895" width="14.7109375" customWidth="1"/>
    <col min="5896" max="5896" width="27.42578125" bestFit="1" customWidth="1"/>
    <col min="5897" max="5897" width="4.7109375" customWidth="1"/>
    <col min="6145" max="6145" width="3.7109375" customWidth="1"/>
    <col min="6146" max="6146" width="13.28515625" customWidth="1"/>
    <col min="6147" max="6147" width="26.42578125" customWidth="1"/>
    <col min="6148" max="6149" width="22.28515625" customWidth="1"/>
    <col min="6150" max="6150" width="24.140625" bestFit="1" customWidth="1"/>
    <col min="6151" max="6151" width="14.7109375" customWidth="1"/>
    <col min="6152" max="6152" width="27.42578125" bestFit="1" customWidth="1"/>
    <col min="6153" max="6153" width="4.7109375" customWidth="1"/>
    <col min="6401" max="6401" width="3.7109375" customWidth="1"/>
    <col min="6402" max="6402" width="13.28515625" customWidth="1"/>
    <col min="6403" max="6403" width="26.42578125" customWidth="1"/>
    <col min="6404" max="6405" width="22.28515625" customWidth="1"/>
    <col min="6406" max="6406" width="24.140625" bestFit="1" customWidth="1"/>
    <col min="6407" max="6407" width="14.7109375" customWidth="1"/>
    <col min="6408" max="6408" width="27.42578125" bestFit="1" customWidth="1"/>
    <col min="6409" max="6409" width="4.7109375" customWidth="1"/>
    <col min="6657" max="6657" width="3.7109375" customWidth="1"/>
    <col min="6658" max="6658" width="13.28515625" customWidth="1"/>
    <col min="6659" max="6659" width="26.42578125" customWidth="1"/>
    <col min="6660" max="6661" width="22.28515625" customWidth="1"/>
    <col min="6662" max="6662" width="24.140625" bestFit="1" customWidth="1"/>
    <col min="6663" max="6663" width="14.7109375" customWidth="1"/>
    <col min="6664" max="6664" width="27.42578125" bestFit="1" customWidth="1"/>
    <col min="6665" max="6665" width="4.7109375" customWidth="1"/>
    <col min="6913" max="6913" width="3.7109375" customWidth="1"/>
    <col min="6914" max="6914" width="13.28515625" customWidth="1"/>
    <col min="6915" max="6915" width="26.42578125" customWidth="1"/>
    <col min="6916" max="6917" width="22.28515625" customWidth="1"/>
    <col min="6918" max="6918" width="24.140625" bestFit="1" customWidth="1"/>
    <col min="6919" max="6919" width="14.7109375" customWidth="1"/>
    <col min="6920" max="6920" width="27.42578125" bestFit="1" customWidth="1"/>
    <col min="6921" max="6921" width="4.7109375" customWidth="1"/>
    <col min="7169" max="7169" width="3.7109375" customWidth="1"/>
    <col min="7170" max="7170" width="13.28515625" customWidth="1"/>
    <col min="7171" max="7171" width="26.42578125" customWidth="1"/>
    <col min="7172" max="7173" width="22.28515625" customWidth="1"/>
    <col min="7174" max="7174" width="24.140625" bestFit="1" customWidth="1"/>
    <col min="7175" max="7175" width="14.7109375" customWidth="1"/>
    <col min="7176" max="7176" width="27.42578125" bestFit="1" customWidth="1"/>
    <col min="7177" max="7177" width="4.7109375" customWidth="1"/>
    <col min="7425" max="7425" width="3.7109375" customWidth="1"/>
    <col min="7426" max="7426" width="13.28515625" customWidth="1"/>
    <col min="7427" max="7427" width="26.42578125" customWidth="1"/>
    <col min="7428" max="7429" width="22.28515625" customWidth="1"/>
    <col min="7430" max="7430" width="24.140625" bestFit="1" customWidth="1"/>
    <col min="7431" max="7431" width="14.7109375" customWidth="1"/>
    <col min="7432" max="7432" width="27.42578125" bestFit="1" customWidth="1"/>
    <col min="7433" max="7433" width="4.7109375" customWidth="1"/>
    <col min="7681" max="7681" width="3.7109375" customWidth="1"/>
    <col min="7682" max="7682" width="13.28515625" customWidth="1"/>
    <col min="7683" max="7683" width="26.42578125" customWidth="1"/>
    <col min="7684" max="7685" width="22.28515625" customWidth="1"/>
    <col min="7686" max="7686" width="24.140625" bestFit="1" customWidth="1"/>
    <col min="7687" max="7687" width="14.7109375" customWidth="1"/>
    <col min="7688" max="7688" width="27.42578125" bestFit="1" customWidth="1"/>
    <col min="7689" max="7689" width="4.7109375" customWidth="1"/>
    <col min="7937" max="7937" width="3.7109375" customWidth="1"/>
    <col min="7938" max="7938" width="13.28515625" customWidth="1"/>
    <col min="7939" max="7939" width="26.42578125" customWidth="1"/>
    <col min="7940" max="7941" width="22.28515625" customWidth="1"/>
    <col min="7942" max="7942" width="24.140625" bestFit="1" customWidth="1"/>
    <col min="7943" max="7943" width="14.7109375" customWidth="1"/>
    <col min="7944" max="7944" width="27.42578125" bestFit="1" customWidth="1"/>
    <col min="7945" max="7945" width="4.7109375" customWidth="1"/>
    <col min="8193" max="8193" width="3.7109375" customWidth="1"/>
    <col min="8194" max="8194" width="13.28515625" customWidth="1"/>
    <col min="8195" max="8195" width="26.42578125" customWidth="1"/>
    <col min="8196" max="8197" width="22.28515625" customWidth="1"/>
    <col min="8198" max="8198" width="24.140625" bestFit="1" customWidth="1"/>
    <col min="8199" max="8199" width="14.7109375" customWidth="1"/>
    <col min="8200" max="8200" width="27.42578125" bestFit="1" customWidth="1"/>
    <col min="8201" max="8201" width="4.7109375" customWidth="1"/>
    <col min="8449" max="8449" width="3.7109375" customWidth="1"/>
    <col min="8450" max="8450" width="13.28515625" customWidth="1"/>
    <col min="8451" max="8451" width="26.42578125" customWidth="1"/>
    <col min="8452" max="8453" width="22.28515625" customWidth="1"/>
    <col min="8454" max="8454" width="24.140625" bestFit="1" customWidth="1"/>
    <col min="8455" max="8455" width="14.7109375" customWidth="1"/>
    <col min="8456" max="8456" width="27.42578125" bestFit="1" customWidth="1"/>
    <col min="8457" max="8457" width="4.7109375" customWidth="1"/>
    <col min="8705" max="8705" width="3.7109375" customWidth="1"/>
    <col min="8706" max="8706" width="13.28515625" customWidth="1"/>
    <col min="8707" max="8707" width="26.42578125" customWidth="1"/>
    <col min="8708" max="8709" width="22.28515625" customWidth="1"/>
    <col min="8710" max="8710" width="24.140625" bestFit="1" customWidth="1"/>
    <col min="8711" max="8711" width="14.7109375" customWidth="1"/>
    <col min="8712" max="8712" width="27.42578125" bestFit="1" customWidth="1"/>
    <col min="8713" max="8713" width="4.7109375" customWidth="1"/>
    <col min="8961" max="8961" width="3.7109375" customWidth="1"/>
    <col min="8962" max="8962" width="13.28515625" customWidth="1"/>
    <col min="8963" max="8963" width="26.42578125" customWidth="1"/>
    <col min="8964" max="8965" width="22.28515625" customWidth="1"/>
    <col min="8966" max="8966" width="24.140625" bestFit="1" customWidth="1"/>
    <col min="8967" max="8967" width="14.7109375" customWidth="1"/>
    <col min="8968" max="8968" width="27.42578125" bestFit="1" customWidth="1"/>
    <col min="8969" max="8969" width="4.7109375" customWidth="1"/>
    <col min="9217" max="9217" width="3.7109375" customWidth="1"/>
    <col min="9218" max="9218" width="13.28515625" customWidth="1"/>
    <col min="9219" max="9219" width="26.42578125" customWidth="1"/>
    <col min="9220" max="9221" width="22.28515625" customWidth="1"/>
    <col min="9222" max="9222" width="24.140625" bestFit="1" customWidth="1"/>
    <col min="9223" max="9223" width="14.7109375" customWidth="1"/>
    <col min="9224" max="9224" width="27.42578125" bestFit="1" customWidth="1"/>
    <col min="9225" max="9225" width="4.7109375" customWidth="1"/>
    <col min="9473" max="9473" width="3.7109375" customWidth="1"/>
    <col min="9474" max="9474" width="13.28515625" customWidth="1"/>
    <col min="9475" max="9475" width="26.42578125" customWidth="1"/>
    <col min="9476" max="9477" width="22.28515625" customWidth="1"/>
    <col min="9478" max="9478" width="24.140625" bestFit="1" customWidth="1"/>
    <col min="9479" max="9479" width="14.7109375" customWidth="1"/>
    <col min="9480" max="9480" width="27.42578125" bestFit="1" customWidth="1"/>
    <col min="9481" max="9481" width="4.7109375" customWidth="1"/>
    <col min="9729" max="9729" width="3.7109375" customWidth="1"/>
    <col min="9730" max="9730" width="13.28515625" customWidth="1"/>
    <col min="9731" max="9731" width="26.42578125" customWidth="1"/>
    <col min="9732" max="9733" width="22.28515625" customWidth="1"/>
    <col min="9734" max="9734" width="24.140625" bestFit="1" customWidth="1"/>
    <col min="9735" max="9735" width="14.7109375" customWidth="1"/>
    <col min="9736" max="9736" width="27.42578125" bestFit="1" customWidth="1"/>
    <col min="9737" max="9737" width="4.7109375" customWidth="1"/>
    <col min="9985" max="9985" width="3.7109375" customWidth="1"/>
    <col min="9986" max="9986" width="13.28515625" customWidth="1"/>
    <col min="9987" max="9987" width="26.42578125" customWidth="1"/>
    <col min="9988" max="9989" width="22.28515625" customWidth="1"/>
    <col min="9990" max="9990" width="24.140625" bestFit="1" customWidth="1"/>
    <col min="9991" max="9991" width="14.7109375" customWidth="1"/>
    <col min="9992" max="9992" width="27.42578125" bestFit="1" customWidth="1"/>
    <col min="9993" max="9993" width="4.7109375" customWidth="1"/>
    <col min="10241" max="10241" width="3.7109375" customWidth="1"/>
    <col min="10242" max="10242" width="13.28515625" customWidth="1"/>
    <col min="10243" max="10243" width="26.42578125" customWidth="1"/>
    <col min="10244" max="10245" width="22.28515625" customWidth="1"/>
    <col min="10246" max="10246" width="24.140625" bestFit="1" customWidth="1"/>
    <col min="10247" max="10247" width="14.7109375" customWidth="1"/>
    <col min="10248" max="10248" width="27.42578125" bestFit="1" customWidth="1"/>
    <col min="10249" max="10249" width="4.7109375" customWidth="1"/>
    <col min="10497" max="10497" width="3.7109375" customWidth="1"/>
    <col min="10498" max="10498" width="13.28515625" customWidth="1"/>
    <col min="10499" max="10499" width="26.42578125" customWidth="1"/>
    <col min="10500" max="10501" width="22.28515625" customWidth="1"/>
    <col min="10502" max="10502" width="24.140625" bestFit="1" customWidth="1"/>
    <col min="10503" max="10503" width="14.7109375" customWidth="1"/>
    <col min="10504" max="10504" width="27.42578125" bestFit="1" customWidth="1"/>
    <col min="10505" max="10505" width="4.7109375" customWidth="1"/>
    <col min="10753" max="10753" width="3.7109375" customWidth="1"/>
    <col min="10754" max="10754" width="13.28515625" customWidth="1"/>
    <col min="10755" max="10755" width="26.42578125" customWidth="1"/>
    <col min="10756" max="10757" width="22.28515625" customWidth="1"/>
    <col min="10758" max="10758" width="24.140625" bestFit="1" customWidth="1"/>
    <col min="10759" max="10759" width="14.7109375" customWidth="1"/>
    <col min="10760" max="10760" width="27.42578125" bestFit="1" customWidth="1"/>
    <col min="10761" max="10761" width="4.7109375" customWidth="1"/>
    <col min="11009" max="11009" width="3.7109375" customWidth="1"/>
    <col min="11010" max="11010" width="13.28515625" customWidth="1"/>
    <col min="11011" max="11011" width="26.42578125" customWidth="1"/>
    <col min="11012" max="11013" width="22.28515625" customWidth="1"/>
    <col min="11014" max="11014" width="24.140625" bestFit="1" customWidth="1"/>
    <col min="11015" max="11015" width="14.7109375" customWidth="1"/>
    <col min="11016" max="11016" width="27.42578125" bestFit="1" customWidth="1"/>
    <col min="11017" max="11017" width="4.7109375" customWidth="1"/>
    <col min="11265" max="11265" width="3.7109375" customWidth="1"/>
    <col min="11266" max="11266" width="13.28515625" customWidth="1"/>
    <col min="11267" max="11267" width="26.42578125" customWidth="1"/>
    <col min="11268" max="11269" width="22.28515625" customWidth="1"/>
    <col min="11270" max="11270" width="24.140625" bestFit="1" customWidth="1"/>
    <col min="11271" max="11271" width="14.7109375" customWidth="1"/>
    <col min="11272" max="11272" width="27.42578125" bestFit="1" customWidth="1"/>
    <col min="11273" max="11273" width="4.7109375" customWidth="1"/>
    <col min="11521" max="11521" width="3.7109375" customWidth="1"/>
    <col min="11522" max="11522" width="13.28515625" customWidth="1"/>
    <col min="11523" max="11523" width="26.42578125" customWidth="1"/>
    <col min="11524" max="11525" width="22.28515625" customWidth="1"/>
    <col min="11526" max="11526" width="24.140625" bestFit="1" customWidth="1"/>
    <col min="11527" max="11527" width="14.7109375" customWidth="1"/>
    <col min="11528" max="11528" width="27.42578125" bestFit="1" customWidth="1"/>
    <col min="11529" max="11529" width="4.7109375" customWidth="1"/>
    <col min="11777" max="11777" width="3.7109375" customWidth="1"/>
    <col min="11778" max="11778" width="13.28515625" customWidth="1"/>
    <col min="11779" max="11779" width="26.42578125" customWidth="1"/>
    <col min="11780" max="11781" width="22.28515625" customWidth="1"/>
    <col min="11782" max="11782" width="24.140625" bestFit="1" customWidth="1"/>
    <col min="11783" max="11783" width="14.7109375" customWidth="1"/>
    <col min="11784" max="11784" width="27.42578125" bestFit="1" customWidth="1"/>
    <col min="11785" max="11785" width="4.7109375" customWidth="1"/>
    <col min="12033" max="12033" width="3.7109375" customWidth="1"/>
    <col min="12034" max="12034" width="13.28515625" customWidth="1"/>
    <col min="12035" max="12035" width="26.42578125" customWidth="1"/>
    <col min="12036" max="12037" width="22.28515625" customWidth="1"/>
    <col min="12038" max="12038" width="24.140625" bestFit="1" customWidth="1"/>
    <col min="12039" max="12039" width="14.7109375" customWidth="1"/>
    <col min="12040" max="12040" width="27.42578125" bestFit="1" customWidth="1"/>
    <col min="12041" max="12041" width="4.7109375" customWidth="1"/>
    <col min="12289" max="12289" width="3.7109375" customWidth="1"/>
    <col min="12290" max="12290" width="13.28515625" customWidth="1"/>
    <col min="12291" max="12291" width="26.42578125" customWidth="1"/>
    <col min="12292" max="12293" width="22.28515625" customWidth="1"/>
    <col min="12294" max="12294" width="24.140625" bestFit="1" customWidth="1"/>
    <col min="12295" max="12295" width="14.7109375" customWidth="1"/>
    <col min="12296" max="12296" width="27.42578125" bestFit="1" customWidth="1"/>
    <col min="12297" max="12297" width="4.7109375" customWidth="1"/>
    <col min="12545" max="12545" width="3.7109375" customWidth="1"/>
    <col min="12546" max="12546" width="13.28515625" customWidth="1"/>
    <col min="12547" max="12547" width="26.42578125" customWidth="1"/>
    <col min="12548" max="12549" width="22.28515625" customWidth="1"/>
    <col min="12550" max="12550" width="24.140625" bestFit="1" customWidth="1"/>
    <col min="12551" max="12551" width="14.7109375" customWidth="1"/>
    <col min="12552" max="12552" width="27.42578125" bestFit="1" customWidth="1"/>
    <col min="12553" max="12553" width="4.7109375" customWidth="1"/>
    <col min="12801" max="12801" width="3.7109375" customWidth="1"/>
    <col min="12802" max="12802" width="13.28515625" customWidth="1"/>
    <col min="12803" max="12803" width="26.42578125" customWidth="1"/>
    <col min="12804" max="12805" width="22.28515625" customWidth="1"/>
    <col min="12806" max="12806" width="24.140625" bestFit="1" customWidth="1"/>
    <col min="12807" max="12807" width="14.7109375" customWidth="1"/>
    <col min="12808" max="12808" width="27.42578125" bestFit="1" customWidth="1"/>
    <col min="12809" max="12809" width="4.7109375" customWidth="1"/>
    <col min="13057" max="13057" width="3.7109375" customWidth="1"/>
    <col min="13058" max="13058" width="13.28515625" customWidth="1"/>
    <col min="13059" max="13059" width="26.42578125" customWidth="1"/>
    <col min="13060" max="13061" width="22.28515625" customWidth="1"/>
    <col min="13062" max="13062" width="24.140625" bestFit="1" customWidth="1"/>
    <col min="13063" max="13063" width="14.7109375" customWidth="1"/>
    <col min="13064" max="13064" width="27.42578125" bestFit="1" customWidth="1"/>
    <col min="13065" max="13065" width="4.7109375" customWidth="1"/>
    <col min="13313" max="13313" width="3.7109375" customWidth="1"/>
    <col min="13314" max="13314" width="13.28515625" customWidth="1"/>
    <col min="13315" max="13315" width="26.42578125" customWidth="1"/>
    <col min="13316" max="13317" width="22.28515625" customWidth="1"/>
    <col min="13318" max="13318" width="24.140625" bestFit="1" customWidth="1"/>
    <col min="13319" max="13319" width="14.7109375" customWidth="1"/>
    <col min="13320" max="13320" width="27.42578125" bestFit="1" customWidth="1"/>
    <col min="13321" max="13321" width="4.7109375" customWidth="1"/>
    <col min="13569" max="13569" width="3.7109375" customWidth="1"/>
    <col min="13570" max="13570" width="13.28515625" customWidth="1"/>
    <col min="13571" max="13571" width="26.42578125" customWidth="1"/>
    <col min="13572" max="13573" width="22.28515625" customWidth="1"/>
    <col min="13574" max="13574" width="24.140625" bestFit="1" customWidth="1"/>
    <col min="13575" max="13575" width="14.7109375" customWidth="1"/>
    <col min="13576" max="13576" width="27.42578125" bestFit="1" customWidth="1"/>
    <col min="13577" max="13577" width="4.7109375" customWidth="1"/>
    <col min="13825" max="13825" width="3.7109375" customWidth="1"/>
    <col min="13826" max="13826" width="13.28515625" customWidth="1"/>
    <col min="13827" max="13827" width="26.42578125" customWidth="1"/>
    <col min="13828" max="13829" width="22.28515625" customWidth="1"/>
    <col min="13830" max="13830" width="24.140625" bestFit="1" customWidth="1"/>
    <col min="13831" max="13831" width="14.7109375" customWidth="1"/>
    <col min="13832" max="13832" width="27.42578125" bestFit="1" customWidth="1"/>
    <col min="13833" max="13833" width="4.7109375" customWidth="1"/>
    <col min="14081" max="14081" width="3.7109375" customWidth="1"/>
    <col min="14082" max="14082" width="13.28515625" customWidth="1"/>
    <col min="14083" max="14083" width="26.42578125" customWidth="1"/>
    <col min="14084" max="14085" width="22.28515625" customWidth="1"/>
    <col min="14086" max="14086" width="24.140625" bestFit="1" customWidth="1"/>
    <col min="14087" max="14087" width="14.7109375" customWidth="1"/>
    <col min="14088" max="14088" width="27.42578125" bestFit="1" customWidth="1"/>
    <col min="14089" max="14089" width="4.7109375" customWidth="1"/>
    <col min="14337" max="14337" width="3.7109375" customWidth="1"/>
    <col min="14338" max="14338" width="13.28515625" customWidth="1"/>
    <col min="14339" max="14339" width="26.42578125" customWidth="1"/>
    <col min="14340" max="14341" width="22.28515625" customWidth="1"/>
    <col min="14342" max="14342" width="24.140625" bestFit="1" customWidth="1"/>
    <col min="14343" max="14343" width="14.7109375" customWidth="1"/>
    <col min="14344" max="14344" width="27.42578125" bestFit="1" customWidth="1"/>
    <col min="14345" max="14345" width="4.7109375" customWidth="1"/>
    <col min="14593" max="14593" width="3.7109375" customWidth="1"/>
    <col min="14594" max="14594" width="13.28515625" customWidth="1"/>
    <col min="14595" max="14595" width="26.42578125" customWidth="1"/>
    <col min="14596" max="14597" width="22.28515625" customWidth="1"/>
    <col min="14598" max="14598" width="24.140625" bestFit="1" customWidth="1"/>
    <col min="14599" max="14599" width="14.7109375" customWidth="1"/>
    <col min="14600" max="14600" width="27.42578125" bestFit="1" customWidth="1"/>
    <col min="14601" max="14601" width="4.7109375" customWidth="1"/>
    <col min="14849" max="14849" width="3.7109375" customWidth="1"/>
    <col min="14850" max="14850" width="13.28515625" customWidth="1"/>
    <col min="14851" max="14851" width="26.42578125" customWidth="1"/>
    <col min="14852" max="14853" width="22.28515625" customWidth="1"/>
    <col min="14854" max="14854" width="24.140625" bestFit="1" customWidth="1"/>
    <col min="14855" max="14855" width="14.7109375" customWidth="1"/>
    <col min="14856" max="14856" width="27.42578125" bestFit="1" customWidth="1"/>
    <col min="14857" max="14857" width="4.7109375" customWidth="1"/>
    <col min="15105" max="15105" width="3.7109375" customWidth="1"/>
    <col min="15106" max="15106" width="13.28515625" customWidth="1"/>
    <col min="15107" max="15107" width="26.42578125" customWidth="1"/>
    <col min="15108" max="15109" width="22.28515625" customWidth="1"/>
    <col min="15110" max="15110" width="24.140625" bestFit="1" customWidth="1"/>
    <col min="15111" max="15111" width="14.7109375" customWidth="1"/>
    <col min="15112" max="15112" width="27.42578125" bestFit="1" customWidth="1"/>
    <col min="15113" max="15113" width="4.7109375" customWidth="1"/>
    <col min="15361" max="15361" width="3.7109375" customWidth="1"/>
    <col min="15362" max="15362" width="13.28515625" customWidth="1"/>
    <col min="15363" max="15363" width="26.42578125" customWidth="1"/>
    <col min="15364" max="15365" width="22.28515625" customWidth="1"/>
    <col min="15366" max="15366" width="24.140625" bestFit="1" customWidth="1"/>
    <col min="15367" max="15367" width="14.7109375" customWidth="1"/>
    <col min="15368" max="15368" width="27.42578125" bestFit="1" customWidth="1"/>
    <col min="15369" max="15369" width="4.7109375" customWidth="1"/>
    <col min="15617" max="15617" width="3.7109375" customWidth="1"/>
    <col min="15618" max="15618" width="13.28515625" customWidth="1"/>
    <col min="15619" max="15619" width="26.42578125" customWidth="1"/>
    <col min="15620" max="15621" width="22.28515625" customWidth="1"/>
    <col min="15622" max="15622" width="24.140625" bestFit="1" customWidth="1"/>
    <col min="15623" max="15623" width="14.7109375" customWidth="1"/>
    <col min="15624" max="15624" width="27.42578125" bestFit="1" customWidth="1"/>
    <col min="15625" max="15625" width="4.7109375" customWidth="1"/>
    <col min="15873" max="15873" width="3.7109375" customWidth="1"/>
    <col min="15874" max="15874" width="13.28515625" customWidth="1"/>
    <col min="15875" max="15875" width="26.42578125" customWidth="1"/>
    <col min="15876" max="15877" width="22.28515625" customWidth="1"/>
    <col min="15878" max="15878" width="24.140625" bestFit="1" customWidth="1"/>
    <col min="15879" max="15879" width="14.7109375" customWidth="1"/>
    <col min="15880" max="15880" width="27.42578125" bestFit="1" customWidth="1"/>
    <col min="15881" max="15881" width="4.7109375" customWidth="1"/>
    <col min="16129" max="16129" width="3.7109375" customWidth="1"/>
    <col min="16130" max="16130" width="13.28515625" customWidth="1"/>
    <col min="16131" max="16131" width="26.42578125" customWidth="1"/>
    <col min="16132" max="16133" width="22.28515625" customWidth="1"/>
    <col min="16134" max="16134" width="24.140625" bestFit="1" customWidth="1"/>
    <col min="16135" max="16135" width="14.7109375" customWidth="1"/>
    <col min="16136" max="16136" width="27.42578125" bestFit="1" customWidth="1"/>
    <col min="16137" max="16137" width="4.7109375" customWidth="1"/>
  </cols>
  <sheetData>
    <row r="1" spans="2:8" ht="18" customHeight="1" x14ac:dyDescent="0.25"/>
    <row r="2" spans="2:8" ht="21.75" customHeight="1" x14ac:dyDescent="0.25">
      <c r="B2" s="991" t="s">
        <v>328</v>
      </c>
      <c r="C2" s="992"/>
      <c r="D2" s="992"/>
      <c r="E2" s="992"/>
      <c r="F2" s="992"/>
      <c r="G2" s="992"/>
      <c r="H2" s="993"/>
    </row>
    <row r="3" spans="2:8" ht="21.75" customHeight="1" x14ac:dyDescent="0.25">
      <c r="B3" s="994" t="s">
        <v>1100</v>
      </c>
      <c r="C3" s="995"/>
      <c r="D3" s="995"/>
      <c r="E3" s="995"/>
      <c r="F3" s="995"/>
      <c r="G3" s="995"/>
      <c r="H3" s="996"/>
    </row>
    <row r="4" spans="2:8" ht="21.75" customHeight="1" x14ac:dyDescent="0.25">
      <c r="B4" s="997" t="s">
        <v>58</v>
      </c>
      <c r="C4" s="995"/>
      <c r="D4" s="995"/>
      <c r="E4" s="995"/>
      <c r="F4" s="995"/>
      <c r="G4" s="995"/>
      <c r="H4" s="996"/>
    </row>
    <row r="5" spans="2:8" ht="21.75" customHeight="1" x14ac:dyDescent="0.25">
      <c r="B5" s="998"/>
      <c r="C5" s="999"/>
      <c r="D5" s="999"/>
      <c r="E5" s="999"/>
      <c r="F5" s="999"/>
      <c r="G5" s="999"/>
      <c r="H5" s="1000"/>
    </row>
    <row r="6" spans="2:8" ht="12" customHeight="1" x14ac:dyDescent="0.25">
      <c r="C6" s="536"/>
      <c r="D6" s="536"/>
      <c r="E6" s="536"/>
    </row>
    <row r="7" spans="2:8" ht="12" customHeight="1" x14ac:dyDescent="0.25"/>
    <row r="8" spans="2:8" ht="12.75" customHeight="1" x14ac:dyDescent="0.25">
      <c r="B8" s="1001" t="s">
        <v>1101</v>
      </c>
      <c r="C8" s="1002"/>
      <c r="D8" s="1002"/>
      <c r="E8" s="1003" t="s">
        <v>1102</v>
      </c>
      <c r="F8" s="1001" t="s">
        <v>1103</v>
      </c>
      <c r="G8" s="1001" t="s">
        <v>1104</v>
      </c>
      <c r="H8" s="1001" t="s">
        <v>1105</v>
      </c>
    </row>
    <row r="9" spans="2:8" x14ac:dyDescent="0.25">
      <c r="B9" s="1002"/>
      <c r="C9" s="1002"/>
      <c r="D9" s="1002"/>
      <c r="E9" s="1003"/>
      <c r="F9" s="1001"/>
      <c r="G9" s="1001"/>
      <c r="H9" s="1001"/>
    </row>
    <row r="10" spans="2:8" x14ac:dyDescent="0.25">
      <c r="B10" s="537" t="s">
        <v>1106</v>
      </c>
      <c r="C10" s="538"/>
      <c r="D10" s="539"/>
      <c r="E10" s="540"/>
      <c r="F10" s="541"/>
      <c r="G10" s="541"/>
      <c r="H10" s="542"/>
    </row>
    <row r="11" spans="2:8" x14ac:dyDescent="0.25">
      <c r="B11" s="537"/>
      <c r="C11" s="538"/>
      <c r="D11" s="539"/>
      <c r="E11" s="540"/>
      <c r="F11" s="541"/>
      <c r="G11" s="541"/>
      <c r="H11" s="541"/>
    </row>
    <row r="12" spans="2:8" x14ac:dyDescent="0.25">
      <c r="B12" s="543"/>
      <c r="C12" s="986" t="s">
        <v>1107</v>
      </c>
      <c r="D12" s="987"/>
      <c r="E12" s="544"/>
      <c r="F12" s="541"/>
      <c r="G12" s="541"/>
      <c r="H12" s="541"/>
    </row>
    <row r="13" spans="2:8" x14ac:dyDescent="0.25">
      <c r="B13" s="545"/>
      <c r="C13" s="988" t="s">
        <v>1108</v>
      </c>
      <c r="D13" s="989"/>
      <c r="E13" s="546"/>
      <c r="F13" s="541"/>
      <c r="G13" s="541"/>
      <c r="H13" s="541"/>
    </row>
    <row r="14" spans="2:8" x14ac:dyDescent="0.25">
      <c r="B14" s="545"/>
      <c r="C14" s="547"/>
      <c r="D14" s="539"/>
      <c r="E14" s="540"/>
      <c r="F14" s="541"/>
      <c r="G14" s="541"/>
      <c r="H14" s="541"/>
    </row>
    <row r="15" spans="2:8" ht="12.75" customHeight="1" x14ac:dyDescent="0.25">
      <c r="B15" s="545"/>
      <c r="C15" s="547"/>
      <c r="D15" s="548" t="s">
        <v>1109</v>
      </c>
      <c r="E15" s="549"/>
      <c r="F15" s="550"/>
      <c r="G15" s="541"/>
      <c r="H15" s="541"/>
    </row>
    <row r="16" spans="2:8" x14ac:dyDescent="0.25">
      <c r="B16" s="545"/>
      <c r="C16" s="547"/>
      <c r="D16" s="551"/>
      <c r="E16" s="552"/>
      <c r="F16" s="550"/>
      <c r="G16" s="553"/>
      <c r="H16" s="554"/>
    </row>
    <row r="17" spans="2:8" hidden="1" x14ac:dyDescent="0.25">
      <c r="B17" s="545"/>
      <c r="C17" s="547"/>
      <c r="D17" s="551"/>
      <c r="E17" s="555"/>
      <c r="F17" s="550"/>
      <c r="G17" s="556"/>
      <c r="H17" s="557"/>
    </row>
    <row r="18" spans="2:8" hidden="1" x14ac:dyDescent="0.25">
      <c r="B18" s="545"/>
      <c r="C18" s="547"/>
      <c r="D18" s="551"/>
      <c r="E18" s="555"/>
      <c r="F18" s="550"/>
      <c r="G18" s="556"/>
      <c r="H18" s="558"/>
    </row>
    <row r="19" spans="2:8" hidden="1" x14ac:dyDescent="0.25">
      <c r="B19" s="545"/>
      <c r="C19" s="547"/>
      <c r="D19" s="551"/>
      <c r="E19" s="555"/>
      <c r="F19" s="550"/>
      <c r="G19" s="556"/>
      <c r="H19" s="554"/>
    </row>
    <row r="20" spans="2:8" hidden="1" x14ac:dyDescent="0.25">
      <c r="B20" s="545"/>
      <c r="C20" s="547"/>
      <c r="D20" s="551"/>
      <c r="E20" s="555"/>
      <c r="F20" s="550"/>
      <c r="G20" s="556"/>
      <c r="H20" s="554"/>
    </row>
    <row r="21" spans="2:8" hidden="1" x14ac:dyDescent="0.25">
      <c r="B21" s="545"/>
      <c r="C21" s="547"/>
      <c r="D21" s="551"/>
      <c r="E21" s="555"/>
      <c r="F21" s="550"/>
      <c r="G21" s="556"/>
      <c r="H21" s="558"/>
    </row>
    <row r="22" spans="2:8" hidden="1" x14ac:dyDescent="0.25">
      <c r="B22" s="545"/>
      <c r="C22" s="547"/>
      <c r="D22" s="551"/>
      <c r="E22" s="555"/>
      <c r="F22" s="550"/>
      <c r="G22" s="556"/>
      <c r="H22" s="554"/>
    </row>
    <row r="23" spans="2:8" hidden="1" x14ac:dyDescent="0.25">
      <c r="B23" s="545"/>
      <c r="C23" s="547"/>
      <c r="D23" s="551"/>
      <c r="E23" s="555"/>
      <c r="F23" s="550"/>
      <c r="G23" s="556"/>
      <c r="H23" s="554"/>
    </row>
    <row r="24" spans="2:8" hidden="1" x14ac:dyDescent="0.25">
      <c r="B24" s="545"/>
      <c r="C24" s="547"/>
      <c r="D24" s="551"/>
      <c r="E24" s="555"/>
      <c r="F24" s="550"/>
      <c r="G24" s="556"/>
      <c r="H24" s="558"/>
    </row>
    <row r="25" spans="2:8" hidden="1" x14ac:dyDescent="0.25">
      <c r="B25" s="545"/>
      <c r="C25" s="547"/>
      <c r="D25" s="551"/>
      <c r="E25" s="555"/>
      <c r="F25" s="550"/>
      <c r="G25" s="556"/>
      <c r="H25" s="554"/>
    </row>
    <row r="26" spans="2:8" hidden="1" x14ac:dyDescent="0.25">
      <c r="B26" s="545"/>
      <c r="C26" s="547"/>
      <c r="D26" s="551"/>
      <c r="E26" s="555"/>
      <c r="F26" s="550"/>
      <c r="G26" s="556"/>
      <c r="H26" s="554"/>
    </row>
    <row r="27" spans="2:8" x14ac:dyDescent="0.25">
      <c r="B27" s="545"/>
      <c r="C27" s="547"/>
      <c r="D27" s="551"/>
      <c r="E27" s="555"/>
      <c r="F27" s="550"/>
      <c r="G27" s="556"/>
      <c r="H27" s="558"/>
    </row>
    <row r="28" spans="2:8" x14ac:dyDescent="0.25">
      <c r="B28" s="545"/>
      <c r="C28" s="547"/>
      <c r="D28" s="551"/>
      <c r="E28" s="555"/>
      <c r="F28" s="550"/>
      <c r="G28" s="556"/>
      <c r="H28" s="558"/>
    </row>
    <row r="29" spans="2:8" x14ac:dyDescent="0.25">
      <c r="B29" s="545"/>
      <c r="C29" s="547"/>
      <c r="D29" s="551"/>
      <c r="E29" s="555"/>
      <c r="F29" s="550"/>
      <c r="G29" s="553"/>
      <c r="H29" s="558"/>
    </row>
    <row r="30" spans="2:8" hidden="1" x14ac:dyDescent="0.25">
      <c r="B30" s="545"/>
      <c r="C30" s="547"/>
      <c r="D30" s="551"/>
      <c r="E30" s="555"/>
      <c r="F30" s="550"/>
      <c r="G30" s="541"/>
      <c r="H30" s="558"/>
    </row>
    <row r="31" spans="2:8" hidden="1" x14ac:dyDescent="0.25">
      <c r="B31" s="545"/>
      <c r="C31" s="547"/>
      <c r="D31" s="551"/>
      <c r="E31" s="555"/>
      <c r="F31" s="550"/>
      <c r="G31" s="541"/>
      <c r="H31" s="558"/>
    </row>
    <row r="32" spans="2:8" hidden="1" x14ac:dyDescent="0.25">
      <c r="B32" s="545"/>
      <c r="C32" s="547"/>
      <c r="D32" s="551"/>
      <c r="E32" s="555"/>
      <c r="F32" s="550"/>
      <c r="G32" s="541"/>
      <c r="H32" s="558"/>
    </row>
    <row r="33" spans="1:8" hidden="1" x14ac:dyDescent="0.25">
      <c r="B33" s="545"/>
      <c r="C33" s="547"/>
      <c r="D33" s="551"/>
      <c r="E33" s="555"/>
      <c r="F33" s="550"/>
      <c r="G33" s="541"/>
      <c r="H33" s="558"/>
    </row>
    <row r="34" spans="1:8" ht="12.75" hidden="1" customHeight="1" x14ac:dyDescent="0.25">
      <c r="B34" s="545"/>
      <c r="C34" s="547"/>
      <c r="D34" s="551"/>
      <c r="E34" s="555"/>
      <c r="F34" s="550"/>
      <c r="G34" s="541"/>
      <c r="H34" s="558"/>
    </row>
    <row r="35" spans="1:8" hidden="1" x14ac:dyDescent="0.25">
      <c r="B35" s="545"/>
      <c r="C35" s="547"/>
      <c r="D35" s="548"/>
      <c r="E35" s="549"/>
      <c r="F35" s="550"/>
      <c r="G35" s="541"/>
      <c r="H35" s="558"/>
    </row>
    <row r="36" spans="1:8" hidden="1" x14ac:dyDescent="0.25">
      <c r="B36" s="545"/>
      <c r="C36" s="547"/>
      <c r="D36" s="539"/>
      <c r="E36" s="540"/>
      <c r="F36" s="550"/>
      <c r="G36" s="541"/>
      <c r="H36" s="558"/>
    </row>
    <row r="37" spans="1:8" hidden="1" x14ac:dyDescent="0.25">
      <c r="B37" s="545"/>
      <c r="C37" s="547"/>
      <c r="D37" s="539"/>
      <c r="E37" s="540"/>
      <c r="F37" s="550"/>
      <c r="G37" s="541"/>
      <c r="H37" s="558"/>
    </row>
    <row r="38" spans="1:8" hidden="1" x14ac:dyDescent="0.25">
      <c r="B38" s="545"/>
      <c r="C38" s="547"/>
      <c r="D38" s="539"/>
      <c r="E38" s="540"/>
      <c r="F38" s="550"/>
      <c r="G38" s="541"/>
      <c r="H38" s="558"/>
    </row>
    <row r="39" spans="1:8" hidden="1" x14ac:dyDescent="0.25">
      <c r="B39" s="545"/>
      <c r="C39" s="547"/>
      <c r="D39" s="539"/>
      <c r="E39" s="540"/>
      <c r="F39" s="550"/>
      <c r="G39" s="541"/>
      <c r="H39" s="558"/>
    </row>
    <row r="40" spans="1:8" x14ac:dyDescent="0.25">
      <c r="B40" s="545"/>
      <c r="C40" s="547"/>
      <c r="D40" s="539"/>
      <c r="E40" s="540"/>
      <c r="F40" s="550"/>
      <c r="G40" s="541"/>
      <c r="H40" s="558"/>
    </row>
    <row r="41" spans="1:8" x14ac:dyDescent="0.25">
      <c r="B41" s="545"/>
      <c r="C41" s="547"/>
      <c r="D41" s="539"/>
      <c r="E41" s="540"/>
      <c r="F41" s="541"/>
      <c r="G41" s="541"/>
      <c r="H41" s="558"/>
    </row>
    <row r="42" spans="1:8" x14ac:dyDescent="0.25">
      <c r="A42" s="559"/>
      <c r="B42" s="545"/>
      <c r="C42" s="547"/>
      <c r="D42" s="539"/>
      <c r="E42" s="540"/>
      <c r="F42" s="541"/>
      <c r="G42" s="541"/>
      <c r="H42" s="554"/>
    </row>
    <row r="43" spans="1:8" x14ac:dyDescent="0.25">
      <c r="A43" s="559"/>
      <c r="B43" s="990" t="s">
        <v>1110</v>
      </c>
      <c r="C43" s="986" t="s">
        <v>1110</v>
      </c>
      <c r="D43" s="987"/>
      <c r="E43" s="544"/>
      <c r="F43" s="541"/>
      <c r="G43" s="541"/>
      <c r="H43" s="554"/>
    </row>
    <row r="44" spans="1:8" x14ac:dyDescent="0.25">
      <c r="B44" s="545"/>
      <c r="C44" s="547"/>
      <c r="D44" s="539"/>
      <c r="E44" s="540"/>
      <c r="F44" s="541"/>
      <c r="G44" s="541"/>
      <c r="H44" s="541"/>
    </row>
    <row r="45" spans="1:8" x14ac:dyDescent="0.25">
      <c r="A45" s="559"/>
      <c r="B45" s="537" t="s">
        <v>1111</v>
      </c>
      <c r="C45" s="547"/>
      <c r="D45" s="539"/>
      <c r="E45" s="540"/>
      <c r="F45" s="541"/>
      <c r="G45" s="541"/>
      <c r="H45" s="541"/>
    </row>
    <row r="46" spans="1:8" x14ac:dyDescent="0.25">
      <c r="A46" s="559"/>
      <c r="B46" s="560"/>
      <c r="C46" s="561"/>
      <c r="D46" s="562"/>
      <c r="E46" s="561"/>
      <c r="F46" s="563"/>
      <c r="G46" s="563"/>
      <c r="H46" s="563"/>
    </row>
    <row r="47" spans="1:8" x14ac:dyDescent="0.25">
      <c r="A47" s="559"/>
      <c r="B47" s="564"/>
      <c r="C47" s="565"/>
      <c r="D47" s="566"/>
      <c r="E47" s="565"/>
      <c r="F47" s="567"/>
      <c r="G47" s="567"/>
      <c r="H47" s="567"/>
    </row>
    <row r="48" spans="1:8" x14ac:dyDescent="0.25">
      <c r="A48" s="559"/>
    </row>
    <row r="50" spans="2:2" x14ac:dyDescent="0.25">
      <c r="B50" s="568" t="s">
        <v>1112</v>
      </c>
    </row>
    <row r="57" spans="2:2" ht="21.75" customHeight="1" x14ac:dyDescent="0.25"/>
  </sheetData>
  <mergeCells count="12">
    <mergeCell ref="C12:D12"/>
    <mergeCell ref="C13:D13"/>
    <mergeCell ref="B43:D43"/>
    <mergeCell ref="B2:H2"/>
    <mergeCell ref="B3:H3"/>
    <mergeCell ref="B4:H4"/>
    <mergeCell ref="B5:H5"/>
    <mergeCell ref="B8:D9"/>
    <mergeCell ref="E8:E9"/>
    <mergeCell ref="F8:F9"/>
    <mergeCell ref="G8:G9"/>
    <mergeCell ref="H8:H9"/>
  </mergeCells>
  <pageMargins left="0.70866141732283472" right="0.70866141732283472" top="0.74803149606299213" bottom="0.74803149606299213" header="0.31496062992125984" footer="0.31496062992125984"/>
  <pageSetup scale="79" orientation="landscape"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heetViews>
  <sheetFormatPr baseColWidth="10" defaultColWidth="11.42578125" defaultRowHeight="16.5" x14ac:dyDescent="0.3"/>
  <cols>
    <col min="1" max="1" width="6.85546875" style="570" customWidth="1"/>
    <col min="2" max="2" width="2.42578125" style="570" customWidth="1"/>
    <col min="3" max="3" width="57.28515625" style="570" customWidth="1"/>
    <col min="4" max="4" width="18.42578125" style="529" customWidth="1"/>
    <col min="5" max="5" width="18.140625" style="529" customWidth="1"/>
    <col min="6" max="8" width="18.7109375" style="529" customWidth="1"/>
    <col min="9" max="9" width="18.28515625" style="529" customWidth="1"/>
    <col min="10" max="16384" width="11.42578125" style="481"/>
  </cols>
  <sheetData>
    <row r="1" spans="1:9" x14ac:dyDescent="0.3">
      <c r="A1" s="481"/>
    </row>
    <row r="2" spans="1:9" ht="18" customHeight="1" x14ac:dyDescent="0.3">
      <c r="A2" s="481"/>
      <c r="B2" s="1005" t="s">
        <v>1065</v>
      </c>
      <c r="C2" s="1006"/>
      <c r="D2" s="1006"/>
      <c r="E2" s="1006"/>
      <c r="F2" s="1006"/>
      <c r="G2" s="1006"/>
      <c r="H2" s="1006"/>
      <c r="I2" s="1007"/>
    </row>
    <row r="3" spans="1:9" ht="18" customHeight="1" x14ac:dyDescent="0.3">
      <c r="A3" s="481"/>
      <c r="B3" s="1008" t="s">
        <v>1066</v>
      </c>
      <c r="C3" s="1009"/>
      <c r="D3" s="1009"/>
      <c r="E3" s="1009"/>
      <c r="F3" s="1009"/>
      <c r="G3" s="1009"/>
      <c r="H3" s="1009"/>
      <c r="I3" s="1010"/>
    </row>
    <row r="4" spans="1:9" ht="18" customHeight="1" x14ac:dyDescent="0.3">
      <c r="A4" s="481"/>
      <c r="B4" s="1011" t="s">
        <v>1067</v>
      </c>
      <c r="C4" s="1009"/>
      <c r="D4" s="1009"/>
      <c r="E4" s="1009"/>
      <c r="F4" s="1009"/>
      <c r="G4" s="1009"/>
      <c r="H4" s="1009"/>
      <c r="I4" s="1010"/>
    </row>
    <row r="5" spans="1:9" ht="18" customHeight="1" x14ac:dyDescent="0.3">
      <c r="A5" s="481"/>
      <c r="B5" s="1012" t="s">
        <v>1068</v>
      </c>
      <c r="C5" s="1009"/>
      <c r="D5" s="1009"/>
      <c r="E5" s="1009"/>
      <c r="F5" s="1009"/>
      <c r="G5" s="1009"/>
      <c r="H5" s="1009"/>
      <c r="I5" s="1010"/>
    </row>
    <row r="6" spans="1:9" ht="18" customHeight="1" x14ac:dyDescent="0.25">
      <c r="A6" s="481"/>
      <c r="B6" s="1013" t="s">
        <v>1069</v>
      </c>
      <c r="C6" s="1014"/>
      <c r="D6" s="1017" t="s">
        <v>1070</v>
      </c>
      <c r="E6" s="1018"/>
      <c r="F6" s="1018"/>
      <c r="G6" s="1018"/>
      <c r="H6" s="1019"/>
      <c r="I6" s="1020" t="s">
        <v>1071</v>
      </c>
    </row>
    <row r="7" spans="1:9" ht="41.25" customHeight="1" x14ac:dyDescent="0.25">
      <c r="A7" s="481"/>
      <c r="B7" s="1015"/>
      <c r="C7" s="1016"/>
      <c r="D7" s="482" t="s">
        <v>1072</v>
      </c>
      <c r="E7" s="482" t="s">
        <v>1073</v>
      </c>
      <c r="F7" s="482" t="s">
        <v>1074</v>
      </c>
      <c r="G7" s="482" t="s">
        <v>1075</v>
      </c>
      <c r="H7" s="482" t="s">
        <v>1076</v>
      </c>
      <c r="I7" s="1021"/>
    </row>
    <row r="8" spans="1:9" x14ac:dyDescent="0.3">
      <c r="A8" s="481"/>
      <c r="B8" s="483"/>
      <c r="C8" s="484"/>
      <c r="D8" s="485"/>
      <c r="E8" s="486"/>
      <c r="F8" s="486"/>
      <c r="G8" s="486"/>
      <c r="H8" s="486"/>
      <c r="I8" s="486"/>
    </row>
    <row r="9" spans="1:9" x14ac:dyDescent="0.3">
      <c r="A9" s="481"/>
      <c r="B9" s="487"/>
      <c r="C9" s="488" t="s">
        <v>1077</v>
      </c>
      <c r="D9" s="486">
        <v>0</v>
      </c>
      <c r="E9" s="489">
        <v>0</v>
      </c>
      <c r="F9" s="486">
        <v>0</v>
      </c>
      <c r="G9" s="486">
        <v>0</v>
      </c>
      <c r="H9" s="486">
        <v>0</v>
      </c>
      <c r="I9" s="486">
        <v>0</v>
      </c>
    </row>
    <row r="10" spans="1:9" x14ac:dyDescent="0.3">
      <c r="A10" s="481"/>
      <c r="B10" s="490"/>
      <c r="C10" s="491" t="s">
        <v>1078</v>
      </c>
      <c r="D10" s="492">
        <v>0</v>
      </c>
      <c r="E10" s="493">
        <v>0</v>
      </c>
      <c r="F10" s="492">
        <v>0</v>
      </c>
      <c r="G10" s="492">
        <v>0</v>
      </c>
      <c r="H10" s="492">
        <v>0</v>
      </c>
      <c r="I10" s="492">
        <v>0</v>
      </c>
    </row>
    <row r="11" spans="1:9" x14ac:dyDescent="0.3">
      <c r="A11" s="481"/>
      <c r="B11" s="487"/>
      <c r="C11" s="488" t="s">
        <v>1079</v>
      </c>
      <c r="D11" s="486">
        <v>0</v>
      </c>
      <c r="E11" s="494">
        <v>0</v>
      </c>
      <c r="F11" s="486">
        <v>0</v>
      </c>
      <c r="G11" s="494">
        <v>0</v>
      </c>
      <c r="H11" s="486">
        <v>0</v>
      </c>
      <c r="I11" s="486">
        <v>0</v>
      </c>
    </row>
    <row r="12" spans="1:9" x14ac:dyDescent="0.3">
      <c r="A12" s="481"/>
      <c r="B12" s="490"/>
      <c r="C12" s="491" t="s">
        <v>1080</v>
      </c>
      <c r="D12" s="492">
        <v>0</v>
      </c>
      <c r="E12" s="495">
        <v>0</v>
      </c>
      <c r="F12" s="492">
        <v>0</v>
      </c>
      <c r="G12" s="495">
        <v>0</v>
      </c>
      <c r="H12" s="492">
        <v>0</v>
      </c>
      <c r="I12" s="492">
        <v>0</v>
      </c>
    </row>
    <row r="13" spans="1:9" x14ac:dyDescent="0.3">
      <c r="A13" s="481"/>
      <c r="B13" s="487"/>
      <c r="C13" s="496" t="s">
        <v>1081</v>
      </c>
      <c r="D13" s="497">
        <v>0</v>
      </c>
      <c r="E13" s="494">
        <v>0</v>
      </c>
      <c r="F13" s="486">
        <v>0</v>
      </c>
      <c r="G13" s="494">
        <v>0</v>
      </c>
      <c r="H13" s="486">
        <v>0</v>
      </c>
      <c r="I13" s="486">
        <v>0</v>
      </c>
    </row>
    <row r="14" spans="1:9" x14ac:dyDescent="0.3">
      <c r="A14" s="481"/>
      <c r="B14" s="490"/>
      <c r="C14" s="498" t="s">
        <v>1082</v>
      </c>
      <c r="D14" s="499">
        <v>0</v>
      </c>
      <c r="E14" s="500">
        <v>60358.23</v>
      </c>
      <c r="F14" s="492">
        <v>60358.23</v>
      </c>
      <c r="G14" s="500">
        <v>60358.13</v>
      </c>
      <c r="H14" s="499">
        <v>60358.13</v>
      </c>
      <c r="I14" s="492">
        <v>60358.13</v>
      </c>
    </row>
    <row r="15" spans="1:9" x14ac:dyDescent="0.3">
      <c r="A15" s="481"/>
      <c r="B15" s="487"/>
      <c r="C15" s="501" t="s">
        <v>1083</v>
      </c>
      <c r="D15" s="497">
        <v>0</v>
      </c>
      <c r="E15" s="494">
        <v>0</v>
      </c>
      <c r="F15" s="486">
        <v>0</v>
      </c>
      <c r="G15" s="494">
        <v>0</v>
      </c>
      <c r="H15" s="486">
        <v>0</v>
      </c>
      <c r="I15" s="486">
        <v>0</v>
      </c>
    </row>
    <row r="16" spans="1:9" x14ac:dyDescent="0.3">
      <c r="A16" s="481"/>
      <c r="B16" s="490"/>
      <c r="C16" s="491" t="s">
        <v>1084</v>
      </c>
      <c r="D16" s="492">
        <v>0</v>
      </c>
      <c r="E16" s="495">
        <v>0</v>
      </c>
      <c r="F16" s="492">
        <v>0</v>
      </c>
      <c r="G16" s="495">
        <v>0</v>
      </c>
      <c r="H16" s="492">
        <v>0</v>
      </c>
      <c r="I16" s="492">
        <v>0</v>
      </c>
    </row>
    <row r="17" spans="1:13" x14ac:dyDescent="0.3">
      <c r="B17" s="487"/>
      <c r="C17" s="501" t="s">
        <v>1082</v>
      </c>
      <c r="D17" s="486">
        <v>0</v>
      </c>
      <c r="E17" s="494">
        <v>0</v>
      </c>
      <c r="F17" s="486">
        <v>0</v>
      </c>
      <c r="G17" s="494">
        <v>0</v>
      </c>
      <c r="H17" s="486">
        <v>0</v>
      </c>
      <c r="I17" s="486">
        <v>0</v>
      </c>
    </row>
    <row r="18" spans="1:13" x14ac:dyDescent="0.3">
      <c r="B18" s="490"/>
      <c r="C18" s="498" t="s">
        <v>1083</v>
      </c>
      <c r="D18" s="492">
        <v>0</v>
      </c>
      <c r="E18" s="495">
        <v>0</v>
      </c>
      <c r="F18" s="492">
        <v>0</v>
      </c>
      <c r="G18" s="495">
        <v>0</v>
      </c>
      <c r="H18" s="492">
        <v>0</v>
      </c>
      <c r="I18" s="492">
        <v>0</v>
      </c>
    </row>
    <row r="19" spans="1:13" x14ac:dyDescent="0.3">
      <c r="B19" s="487"/>
      <c r="C19" s="488" t="s">
        <v>1085</v>
      </c>
      <c r="D19" s="502">
        <v>490081240</v>
      </c>
      <c r="E19" s="494">
        <v>-60358.23</v>
      </c>
      <c r="F19" s="486">
        <f>SUM(D19:E19)</f>
        <v>490020881.76999998</v>
      </c>
      <c r="G19" s="503">
        <v>439559275.31</v>
      </c>
      <c r="H19" s="502">
        <v>333143849.83999997</v>
      </c>
      <c r="I19" s="486">
        <v>-156937390.16000003</v>
      </c>
      <c r="M19" s="504"/>
    </row>
    <row r="20" spans="1:13" x14ac:dyDescent="0.3">
      <c r="B20" s="490"/>
      <c r="C20" s="491" t="s">
        <v>1086</v>
      </c>
      <c r="D20" s="492">
        <v>0</v>
      </c>
      <c r="E20" s="495">
        <v>16381698.869999999</v>
      </c>
      <c r="F20" s="492">
        <v>16381698.869999999</v>
      </c>
      <c r="G20" s="495">
        <v>16381698.869999999</v>
      </c>
      <c r="H20" s="492">
        <v>16381698.869999999</v>
      </c>
      <c r="I20" s="492">
        <v>16381698.869999999</v>
      </c>
    </row>
    <row r="21" spans="1:13" x14ac:dyDescent="0.3">
      <c r="B21" s="487"/>
      <c r="C21" s="488" t="s">
        <v>1087</v>
      </c>
      <c r="D21" s="486">
        <v>0</v>
      </c>
      <c r="E21" s="494">
        <v>0</v>
      </c>
      <c r="F21" s="486">
        <v>0</v>
      </c>
      <c r="G21" s="494">
        <v>0</v>
      </c>
      <c r="H21" s="486">
        <v>0</v>
      </c>
      <c r="I21" s="486">
        <v>0</v>
      </c>
    </row>
    <row r="22" spans="1:13" x14ac:dyDescent="0.3">
      <c r="B22" s="490"/>
      <c r="C22" s="505" t="s">
        <v>1088</v>
      </c>
      <c r="D22" s="492">
        <v>0</v>
      </c>
      <c r="E22" s="495">
        <v>0</v>
      </c>
      <c r="F22" s="492">
        <v>0</v>
      </c>
      <c r="G22" s="495">
        <v>0</v>
      </c>
      <c r="H22" s="492">
        <v>0</v>
      </c>
      <c r="I22" s="492">
        <v>0</v>
      </c>
    </row>
    <row r="23" spans="1:13" x14ac:dyDescent="0.3">
      <c r="B23" s="506"/>
      <c r="C23" s="507"/>
      <c r="D23" s="486"/>
      <c r="E23" s="494"/>
      <c r="F23" s="486"/>
      <c r="G23" s="494"/>
      <c r="H23" s="486"/>
      <c r="I23" s="486"/>
    </row>
    <row r="24" spans="1:13" x14ac:dyDescent="0.3">
      <c r="B24" s="1022" t="s">
        <v>1089</v>
      </c>
      <c r="C24" s="1023"/>
      <c r="D24" s="508">
        <f t="shared" ref="D24:I24" si="0">SUM(D9:D23)</f>
        <v>490081240</v>
      </c>
      <c r="E24" s="508">
        <f t="shared" si="0"/>
        <v>16381698.869999999</v>
      </c>
      <c r="F24" s="508">
        <f t="shared" si="0"/>
        <v>506462938.87</v>
      </c>
      <c r="G24" s="508">
        <f t="shared" si="0"/>
        <v>456001332.31</v>
      </c>
      <c r="H24" s="508">
        <f t="shared" si="0"/>
        <v>349585906.83999997</v>
      </c>
      <c r="I24" s="508">
        <f t="shared" si="0"/>
        <v>-140495333.16000003</v>
      </c>
    </row>
    <row r="25" spans="1:13" x14ac:dyDescent="0.3">
      <c r="A25" s="509"/>
      <c r="B25" s="509"/>
      <c r="C25" s="509"/>
      <c r="D25" s="494"/>
      <c r="E25" s="494"/>
      <c r="F25" s="494"/>
      <c r="G25" s="494"/>
      <c r="H25" s="494"/>
      <c r="I25" s="494"/>
      <c r="J25" s="510"/>
    </row>
    <row r="26" spans="1:13" ht="15" customHeight="1" x14ac:dyDescent="0.3">
      <c r="A26" s="509"/>
      <c r="B26" s="1024" t="s">
        <v>1090</v>
      </c>
      <c r="C26" s="1025"/>
      <c r="D26" s="1017" t="s">
        <v>1070</v>
      </c>
      <c r="E26" s="1018"/>
      <c r="F26" s="1018"/>
      <c r="G26" s="1018"/>
      <c r="H26" s="1019"/>
      <c r="I26" s="1020" t="s">
        <v>1071</v>
      </c>
      <c r="J26" s="510"/>
    </row>
    <row r="27" spans="1:13" ht="42" customHeight="1" x14ac:dyDescent="0.3">
      <c r="B27" s="1026"/>
      <c r="C27" s="1027"/>
      <c r="D27" s="482" t="s">
        <v>1072</v>
      </c>
      <c r="E27" s="511" t="s">
        <v>1073</v>
      </c>
      <c r="F27" s="482" t="s">
        <v>1074</v>
      </c>
      <c r="G27" s="511" t="s">
        <v>1075</v>
      </c>
      <c r="H27" s="482" t="s">
        <v>1076</v>
      </c>
      <c r="I27" s="1021"/>
    </row>
    <row r="28" spans="1:13" x14ac:dyDescent="0.3">
      <c r="B28" s="506"/>
      <c r="C28" s="569"/>
      <c r="D28" s="486"/>
      <c r="E28" s="494"/>
      <c r="F28" s="486"/>
      <c r="G28" s="494"/>
      <c r="H28" s="486"/>
      <c r="I28" s="486"/>
    </row>
    <row r="29" spans="1:13" x14ac:dyDescent="0.3">
      <c r="B29" s="506"/>
      <c r="C29" s="512" t="s">
        <v>1091</v>
      </c>
      <c r="D29" s="486">
        <v>0</v>
      </c>
      <c r="E29" s="494">
        <v>0</v>
      </c>
      <c r="F29" s="486">
        <v>0</v>
      </c>
      <c r="G29" s="494">
        <v>0</v>
      </c>
      <c r="H29" s="486">
        <v>0</v>
      </c>
      <c r="I29" s="486">
        <v>0</v>
      </c>
    </row>
    <row r="30" spans="1:13" x14ac:dyDescent="0.3">
      <c r="B30" s="513"/>
      <c r="C30" s="514" t="s">
        <v>1092</v>
      </c>
      <c r="D30" s="492">
        <v>0</v>
      </c>
      <c r="E30" s="495">
        <v>0</v>
      </c>
      <c r="F30" s="492">
        <v>0</v>
      </c>
      <c r="G30" s="495">
        <v>0</v>
      </c>
      <c r="H30" s="492">
        <v>0</v>
      </c>
      <c r="I30" s="492">
        <v>0</v>
      </c>
    </row>
    <row r="31" spans="1:13" x14ac:dyDescent="0.3">
      <c r="B31" s="506"/>
      <c r="C31" s="515" t="s">
        <v>1093</v>
      </c>
      <c r="D31" s="486">
        <v>0</v>
      </c>
      <c r="E31" s="494">
        <v>0</v>
      </c>
      <c r="F31" s="486">
        <v>0</v>
      </c>
      <c r="G31" s="494">
        <v>0</v>
      </c>
      <c r="H31" s="486">
        <v>0</v>
      </c>
      <c r="I31" s="486">
        <v>0</v>
      </c>
    </row>
    <row r="32" spans="1:13" x14ac:dyDescent="0.3">
      <c r="B32" s="513"/>
      <c r="C32" s="514" t="s">
        <v>1094</v>
      </c>
      <c r="D32" s="492">
        <v>0</v>
      </c>
      <c r="E32" s="495">
        <v>0</v>
      </c>
      <c r="F32" s="492">
        <v>0</v>
      </c>
      <c r="G32" s="495">
        <v>0</v>
      </c>
      <c r="H32" s="492">
        <v>0</v>
      </c>
      <c r="I32" s="492">
        <v>0</v>
      </c>
    </row>
    <row r="33" spans="1:9" x14ac:dyDescent="0.3">
      <c r="A33" s="481"/>
      <c r="B33" s="506"/>
      <c r="C33" s="515" t="s">
        <v>1081</v>
      </c>
      <c r="D33" s="486">
        <v>0</v>
      </c>
      <c r="E33" s="494">
        <v>0</v>
      </c>
      <c r="F33" s="486">
        <v>0</v>
      </c>
      <c r="G33" s="494">
        <v>0</v>
      </c>
      <c r="H33" s="486">
        <v>0</v>
      </c>
      <c r="I33" s="486">
        <v>0</v>
      </c>
    </row>
    <row r="34" spans="1:9" x14ac:dyDescent="0.3">
      <c r="A34" s="481"/>
      <c r="B34" s="513"/>
      <c r="C34" s="516" t="s">
        <v>1082</v>
      </c>
      <c r="D34" s="499">
        <v>0</v>
      </c>
      <c r="E34" s="499">
        <v>60358.23</v>
      </c>
      <c r="F34" s="492">
        <v>60358.23</v>
      </c>
      <c r="G34" s="499">
        <v>60358.13</v>
      </c>
      <c r="H34" s="499">
        <v>60358.13</v>
      </c>
      <c r="I34" s="492">
        <v>60358.13</v>
      </c>
    </row>
    <row r="35" spans="1:9" x14ac:dyDescent="0.3">
      <c r="A35" s="481"/>
      <c r="B35" s="506"/>
      <c r="C35" s="517" t="s">
        <v>1083</v>
      </c>
      <c r="D35" s="486">
        <v>0</v>
      </c>
      <c r="E35" s="494">
        <v>0</v>
      </c>
      <c r="F35" s="486">
        <v>0</v>
      </c>
      <c r="G35" s="494">
        <v>0</v>
      </c>
      <c r="H35" s="486">
        <v>0</v>
      </c>
      <c r="I35" s="486">
        <v>0</v>
      </c>
    </row>
    <row r="36" spans="1:9" x14ac:dyDescent="0.3">
      <c r="A36" s="481"/>
      <c r="B36" s="513"/>
      <c r="C36" s="514" t="s">
        <v>1084</v>
      </c>
      <c r="D36" s="492">
        <v>0</v>
      </c>
      <c r="E36" s="495">
        <v>0</v>
      </c>
      <c r="F36" s="492">
        <v>0</v>
      </c>
      <c r="G36" s="495">
        <v>0</v>
      </c>
      <c r="H36" s="492">
        <v>0</v>
      </c>
      <c r="I36" s="492">
        <v>0</v>
      </c>
    </row>
    <row r="37" spans="1:9" x14ac:dyDescent="0.3">
      <c r="A37" s="481"/>
      <c r="B37" s="506"/>
      <c r="C37" s="517" t="s">
        <v>1082</v>
      </c>
      <c r="D37" s="486">
        <v>0</v>
      </c>
      <c r="E37" s="494">
        <v>0</v>
      </c>
      <c r="F37" s="486">
        <v>0</v>
      </c>
      <c r="G37" s="494">
        <v>0</v>
      </c>
      <c r="H37" s="486">
        <v>0</v>
      </c>
      <c r="I37" s="486">
        <v>0</v>
      </c>
    </row>
    <row r="38" spans="1:9" x14ac:dyDescent="0.3">
      <c r="A38" s="481"/>
      <c r="B38" s="513"/>
      <c r="C38" s="516" t="s">
        <v>1083</v>
      </c>
      <c r="D38" s="492">
        <v>0</v>
      </c>
      <c r="E38" s="495">
        <v>0</v>
      </c>
      <c r="F38" s="492">
        <v>0</v>
      </c>
      <c r="G38" s="495">
        <v>0</v>
      </c>
      <c r="H38" s="492">
        <v>0</v>
      </c>
      <c r="I38" s="492">
        <v>0</v>
      </c>
    </row>
    <row r="39" spans="1:9" x14ac:dyDescent="0.3">
      <c r="A39" s="481"/>
      <c r="B39" s="506"/>
      <c r="C39" s="515" t="s">
        <v>1086</v>
      </c>
      <c r="D39" s="486">
        <v>0</v>
      </c>
      <c r="E39" s="486">
        <v>16381698.869999999</v>
      </c>
      <c r="F39" s="486">
        <v>16381698.869999999</v>
      </c>
      <c r="G39" s="486">
        <v>16381698.869999999</v>
      </c>
      <c r="H39" s="486">
        <v>16381698.869999999</v>
      </c>
      <c r="I39" s="486">
        <v>16381698.869999999</v>
      </c>
    </row>
    <row r="40" spans="1:9" x14ac:dyDescent="0.3">
      <c r="A40" s="481"/>
      <c r="B40" s="513"/>
      <c r="C40" s="514" t="s">
        <v>1095</v>
      </c>
      <c r="D40" s="492">
        <v>0</v>
      </c>
      <c r="E40" s="495">
        <v>0</v>
      </c>
      <c r="F40" s="492">
        <v>0</v>
      </c>
      <c r="G40" s="495">
        <v>0</v>
      </c>
      <c r="H40" s="492">
        <v>0</v>
      </c>
      <c r="I40" s="492">
        <v>0</v>
      </c>
    </row>
    <row r="41" spans="1:9" x14ac:dyDescent="0.3">
      <c r="A41" s="481"/>
      <c r="B41" s="506"/>
      <c r="C41" s="518" t="s">
        <v>1096</v>
      </c>
      <c r="D41" s="486">
        <v>0</v>
      </c>
      <c r="E41" s="494">
        <v>0</v>
      </c>
      <c r="F41" s="486">
        <v>0</v>
      </c>
      <c r="G41" s="494">
        <v>0</v>
      </c>
      <c r="H41" s="486">
        <v>0</v>
      </c>
      <c r="I41" s="486">
        <v>0</v>
      </c>
    </row>
    <row r="42" spans="1:9" x14ac:dyDescent="0.3">
      <c r="A42" s="481"/>
      <c r="B42" s="513"/>
      <c r="C42" s="519" t="s">
        <v>1097</v>
      </c>
      <c r="D42" s="492">
        <v>0</v>
      </c>
      <c r="E42" s="495">
        <v>0</v>
      </c>
      <c r="F42" s="492">
        <v>0</v>
      </c>
      <c r="G42" s="495">
        <v>0</v>
      </c>
      <c r="H42" s="492">
        <v>0</v>
      </c>
      <c r="I42" s="492">
        <v>0</v>
      </c>
    </row>
    <row r="43" spans="1:9" x14ac:dyDescent="0.3">
      <c r="A43" s="481"/>
      <c r="B43" s="506"/>
      <c r="C43" s="515" t="s">
        <v>1078</v>
      </c>
      <c r="D43" s="486">
        <v>0</v>
      </c>
      <c r="E43" s="494">
        <v>0</v>
      </c>
      <c r="F43" s="486">
        <v>0</v>
      </c>
      <c r="G43" s="494">
        <v>0</v>
      </c>
      <c r="H43" s="486">
        <v>0</v>
      </c>
      <c r="I43" s="486">
        <v>0</v>
      </c>
    </row>
    <row r="44" spans="1:9" x14ac:dyDescent="0.3">
      <c r="A44" s="481"/>
      <c r="B44" s="513"/>
      <c r="C44" s="514" t="s">
        <v>1085</v>
      </c>
      <c r="D44" s="499">
        <v>490081240</v>
      </c>
      <c r="E44" s="499">
        <v>-60358.23</v>
      </c>
      <c r="F44" s="492">
        <f>SUM(D44:E44)</f>
        <v>490020881.76999998</v>
      </c>
      <c r="G44" s="499">
        <v>439559275.31</v>
      </c>
      <c r="H44" s="499">
        <v>333143849.83999997</v>
      </c>
      <c r="I44" s="492">
        <v>-156937390.16000003</v>
      </c>
    </row>
    <row r="45" spans="1:9" x14ac:dyDescent="0.3">
      <c r="A45" s="481"/>
      <c r="B45" s="506"/>
      <c r="C45" s="515" t="s">
        <v>1095</v>
      </c>
      <c r="D45" s="486">
        <v>0</v>
      </c>
      <c r="E45" s="520">
        <v>0</v>
      </c>
      <c r="F45" s="486">
        <v>0</v>
      </c>
      <c r="G45" s="494">
        <v>0</v>
      </c>
      <c r="H45" s="486">
        <v>0</v>
      </c>
      <c r="I45" s="486">
        <v>0</v>
      </c>
    </row>
    <row r="46" spans="1:9" x14ac:dyDescent="0.3">
      <c r="A46" s="481"/>
      <c r="B46" s="513"/>
      <c r="C46" s="521" t="s">
        <v>1096</v>
      </c>
      <c r="D46" s="492">
        <v>0</v>
      </c>
      <c r="E46" s="522">
        <v>0</v>
      </c>
      <c r="F46" s="492">
        <v>0</v>
      </c>
      <c r="G46" s="495">
        <v>0</v>
      </c>
      <c r="H46" s="492">
        <v>0</v>
      </c>
      <c r="I46" s="492">
        <v>0</v>
      </c>
    </row>
    <row r="47" spans="1:9" x14ac:dyDescent="0.3">
      <c r="A47" s="481"/>
      <c r="B47" s="506"/>
      <c r="C47" s="523" t="s">
        <v>1098</v>
      </c>
      <c r="D47" s="486">
        <v>0</v>
      </c>
      <c r="E47" s="520">
        <v>0</v>
      </c>
      <c r="F47" s="486">
        <v>0</v>
      </c>
      <c r="G47" s="489">
        <v>0</v>
      </c>
      <c r="H47" s="486">
        <v>0</v>
      </c>
      <c r="I47" s="486">
        <v>0</v>
      </c>
    </row>
    <row r="48" spans="1:9" x14ac:dyDescent="0.3">
      <c r="A48" s="481"/>
      <c r="B48" s="513"/>
      <c r="C48" s="524" t="s">
        <v>1088</v>
      </c>
      <c r="D48" s="492">
        <v>0</v>
      </c>
      <c r="E48" s="522">
        <v>0</v>
      </c>
      <c r="F48" s="492">
        <v>0</v>
      </c>
      <c r="G48" s="493">
        <v>0</v>
      </c>
      <c r="H48" s="492">
        <v>0</v>
      </c>
      <c r="I48" s="492">
        <v>0</v>
      </c>
    </row>
    <row r="49" spans="1:9" x14ac:dyDescent="0.3">
      <c r="A49" s="481"/>
      <c r="B49" s="506"/>
      <c r="C49" s="571"/>
      <c r="D49" s="486"/>
      <c r="E49" s="486"/>
      <c r="F49" s="486"/>
      <c r="G49" s="486"/>
      <c r="H49" s="486"/>
      <c r="I49" s="486"/>
    </row>
    <row r="50" spans="1:9" x14ac:dyDescent="0.3">
      <c r="A50" s="481"/>
      <c r="B50" s="506"/>
      <c r="D50" s="486"/>
      <c r="E50" s="486"/>
      <c r="F50" s="486"/>
      <c r="G50" s="486"/>
      <c r="H50" s="486"/>
      <c r="I50" s="486"/>
    </row>
    <row r="51" spans="1:9" ht="15" x14ac:dyDescent="0.25">
      <c r="A51" s="481"/>
      <c r="B51" s="1022" t="s">
        <v>1089</v>
      </c>
      <c r="C51" s="1023"/>
      <c r="D51" s="508">
        <f t="shared" ref="D51:I51" si="1">SUM(D30:D50)</f>
        <v>490081240</v>
      </c>
      <c r="E51" s="508">
        <f t="shared" si="1"/>
        <v>16381698.869999999</v>
      </c>
      <c r="F51" s="508">
        <f t="shared" si="1"/>
        <v>506462938.87</v>
      </c>
      <c r="G51" s="508">
        <f t="shared" si="1"/>
        <v>456001332.31</v>
      </c>
      <c r="H51" s="508">
        <f t="shared" si="1"/>
        <v>349585906.83999997</v>
      </c>
      <c r="I51" s="508">
        <f t="shared" si="1"/>
        <v>-140495333.16000003</v>
      </c>
    </row>
    <row r="52" spans="1:9" ht="12.75" customHeight="1" x14ac:dyDescent="0.25">
      <c r="A52" s="481"/>
      <c r="B52" s="1004" t="s">
        <v>54</v>
      </c>
      <c r="C52" s="1004"/>
      <c r="D52" s="1004"/>
      <c r="E52" s="1004"/>
      <c r="F52" s="1004"/>
      <c r="G52" s="1004"/>
      <c r="H52" s="1004"/>
      <c r="I52" s="1004"/>
    </row>
    <row r="53" spans="1:9" ht="14.25" customHeight="1" x14ac:dyDescent="0.25">
      <c r="A53" s="481"/>
      <c r="B53" s="525"/>
      <c r="C53" s="525"/>
      <c r="D53" s="526"/>
      <c r="E53" s="526"/>
      <c r="F53" s="526"/>
      <c r="G53" s="526"/>
      <c r="H53" s="526"/>
      <c r="I53" s="526"/>
    </row>
    <row r="54" spans="1:9" ht="14.25" customHeight="1" x14ac:dyDescent="0.25">
      <c r="A54" s="481"/>
      <c r="B54" s="525"/>
      <c r="C54" s="527"/>
      <c r="D54" s="528"/>
      <c r="E54" s="528"/>
      <c r="F54" s="528"/>
      <c r="G54" s="528"/>
      <c r="H54" s="528"/>
      <c r="I54" s="528"/>
    </row>
    <row r="55" spans="1:9" ht="14.25" customHeight="1" x14ac:dyDescent="0.3">
      <c r="A55" s="481"/>
      <c r="B55" s="525"/>
      <c r="D55" s="526"/>
      <c r="F55" s="526"/>
      <c r="H55" s="526"/>
    </row>
  </sheetData>
  <mergeCells count="13">
    <mergeCell ref="B52:I52"/>
    <mergeCell ref="B2:I2"/>
    <mergeCell ref="B3:I3"/>
    <mergeCell ref="B4:I4"/>
    <mergeCell ref="B5:I5"/>
    <mergeCell ref="B6:C7"/>
    <mergeCell ref="D6:H6"/>
    <mergeCell ref="I6:I7"/>
    <mergeCell ref="B24:C24"/>
    <mergeCell ref="B26:C27"/>
    <mergeCell ref="D26:H26"/>
    <mergeCell ref="I26:I27"/>
    <mergeCell ref="B51:C51"/>
  </mergeCells>
  <printOptions horizontalCentered="1"/>
  <pageMargins left="0.19685039370078741" right="0.15748031496062992" top="0.78740157480314965" bottom="0.15748031496062992" header="0.19685039370078741" footer="0.19685039370078741"/>
  <pageSetup scale="5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
  <sheetViews>
    <sheetView workbookViewId="0"/>
  </sheetViews>
  <sheetFormatPr baseColWidth="10" defaultRowHeight="17.25" x14ac:dyDescent="0.3"/>
  <cols>
    <col min="1" max="1" width="3" customWidth="1"/>
    <col min="2" max="2" width="6.5703125" style="735" bestFit="1" customWidth="1"/>
    <col min="3" max="3" width="5.42578125" style="736" customWidth="1"/>
    <col min="4" max="4" width="66.5703125" customWidth="1"/>
    <col min="5" max="5" width="17.7109375" customWidth="1"/>
    <col min="6" max="6" width="16.28515625" style="620" customWidth="1"/>
    <col min="7" max="7" width="16.42578125" style="620" customWidth="1"/>
    <col min="8" max="8" width="16.28515625" style="620" customWidth="1"/>
    <col min="9" max="9" width="17.28515625" customWidth="1"/>
    <col min="10" max="11" width="16.7109375" customWidth="1"/>
    <col min="107" max="107" width="3" customWidth="1"/>
    <col min="108" max="108" width="6.42578125" customWidth="1"/>
    <col min="109" max="109" width="6" customWidth="1"/>
    <col min="110" max="110" width="50.85546875" customWidth="1"/>
    <col min="111" max="112" width="15.7109375" customWidth="1"/>
    <col min="113" max="113" width="14.140625" customWidth="1"/>
    <col min="114" max="114" width="16.28515625" customWidth="1"/>
    <col min="115" max="115" width="17.28515625" customWidth="1"/>
    <col min="116" max="116" width="14.5703125" customWidth="1"/>
    <col min="117" max="117" width="15.85546875" customWidth="1"/>
    <col min="118" max="118" width="21.28515625" customWidth="1"/>
    <col min="363" max="363" width="3" customWidth="1"/>
    <col min="364" max="364" width="6.42578125" customWidth="1"/>
    <col min="365" max="365" width="6" customWidth="1"/>
    <col min="366" max="366" width="50.85546875" customWidth="1"/>
    <col min="367" max="368" width="15.7109375" customWidth="1"/>
    <col min="369" max="369" width="14.140625" customWidth="1"/>
    <col min="370" max="370" width="16.28515625" customWidth="1"/>
    <col min="371" max="371" width="17.28515625" customWidth="1"/>
    <col min="372" max="372" width="14.5703125" customWidth="1"/>
    <col min="373" max="373" width="15.85546875" customWidth="1"/>
    <col min="374" max="374" width="21.28515625" customWidth="1"/>
    <col min="619" max="619" width="3" customWidth="1"/>
    <col min="620" max="620" width="6.42578125" customWidth="1"/>
    <col min="621" max="621" width="6" customWidth="1"/>
    <col min="622" max="622" width="50.85546875" customWidth="1"/>
    <col min="623" max="624" width="15.7109375" customWidth="1"/>
    <col min="625" max="625" width="14.140625" customWidth="1"/>
    <col min="626" max="626" width="16.28515625" customWidth="1"/>
    <col min="627" max="627" width="17.28515625" customWidth="1"/>
    <col min="628" max="628" width="14.5703125" customWidth="1"/>
    <col min="629" max="629" width="15.85546875" customWidth="1"/>
    <col min="630" max="630" width="21.28515625" customWidth="1"/>
    <col min="875" max="875" width="3" customWidth="1"/>
    <col min="876" max="876" width="6.42578125" customWidth="1"/>
    <col min="877" max="877" width="6" customWidth="1"/>
    <col min="878" max="878" width="50.85546875" customWidth="1"/>
    <col min="879" max="880" width="15.7109375" customWidth="1"/>
    <col min="881" max="881" width="14.140625" customWidth="1"/>
    <col min="882" max="882" width="16.28515625" customWidth="1"/>
    <col min="883" max="883" width="17.28515625" customWidth="1"/>
    <col min="884" max="884" width="14.5703125" customWidth="1"/>
    <col min="885" max="885" width="15.85546875" customWidth="1"/>
    <col min="886" max="886" width="21.28515625" customWidth="1"/>
    <col min="1131" max="1131" width="3" customWidth="1"/>
    <col min="1132" max="1132" width="6.42578125" customWidth="1"/>
    <col min="1133" max="1133" width="6" customWidth="1"/>
    <col min="1134" max="1134" width="50.85546875" customWidth="1"/>
    <col min="1135" max="1136" width="15.7109375" customWidth="1"/>
    <col min="1137" max="1137" width="14.140625" customWidth="1"/>
    <col min="1138" max="1138" width="16.28515625" customWidth="1"/>
    <col min="1139" max="1139" width="17.28515625" customWidth="1"/>
    <col min="1140" max="1140" width="14.5703125" customWidth="1"/>
    <col min="1141" max="1141" width="15.85546875" customWidth="1"/>
    <col min="1142" max="1142" width="21.28515625" customWidth="1"/>
    <col min="1387" max="1387" width="3" customWidth="1"/>
    <col min="1388" max="1388" width="6.42578125" customWidth="1"/>
    <col min="1389" max="1389" width="6" customWidth="1"/>
    <col min="1390" max="1390" width="50.85546875" customWidth="1"/>
    <col min="1391" max="1392" width="15.7109375" customWidth="1"/>
    <col min="1393" max="1393" width="14.140625" customWidth="1"/>
    <col min="1394" max="1394" width="16.28515625" customWidth="1"/>
    <col min="1395" max="1395" width="17.28515625" customWidth="1"/>
    <col min="1396" max="1396" width="14.5703125" customWidth="1"/>
    <col min="1397" max="1397" width="15.85546875" customWidth="1"/>
    <col min="1398" max="1398" width="21.28515625" customWidth="1"/>
    <col min="1643" max="1643" width="3" customWidth="1"/>
    <col min="1644" max="1644" width="6.42578125" customWidth="1"/>
    <col min="1645" max="1645" width="6" customWidth="1"/>
    <col min="1646" max="1646" width="50.85546875" customWidth="1"/>
    <col min="1647" max="1648" width="15.7109375" customWidth="1"/>
    <col min="1649" max="1649" width="14.140625" customWidth="1"/>
    <col min="1650" max="1650" width="16.28515625" customWidth="1"/>
    <col min="1651" max="1651" width="17.28515625" customWidth="1"/>
    <col min="1652" max="1652" width="14.5703125" customWidth="1"/>
    <col min="1653" max="1653" width="15.85546875" customWidth="1"/>
    <col min="1654" max="1654" width="21.28515625" customWidth="1"/>
    <col min="1899" max="1899" width="3" customWidth="1"/>
    <col min="1900" max="1900" width="6.42578125" customWidth="1"/>
    <col min="1901" max="1901" width="6" customWidth="1"/>
    <col min="1902" max="1902" width="50.85546875" customWidth="1"/>
    <col min="1903" max="1904" width="15.7109375" customWidth="1"/>
    <col min="1905" max="1905" width="14.140625" customWidth="1"/>
    <col min="1906" max="1906" width="16.28515625" customWidth="1"/>
    <col min="1907" max="1907" width="17.28515625" customWidth="1"/>
    <col min="1908" max="1908" width="14.5703125" customWidth="1"/>
    <col min="1909" max="1909" width="15.85546875" customWidth="1"/>
    <col min="1910" max="1910" width="21.28515625" customWidth="1"/>
    <col min="2155" max="2155" width="3" customWidth="1"/>
    <col min="2156" max="2156" width="6.42578125" customWidth="1"/>
    <col min="2157" max="2157" width="6" customWidth="1"/>
    <col min="2158" max="2158" width="50.85546875" customWidth="1"/>
    <col min="2159" max="2160" width="15.7109375" customWidth="1"/>
    <col min="2161" max="2161" width="14.140625" customWidth="1"/>
    <col min="2162" max="2162" width="16.28515625" customWidth="1"/>
    <col min="2163" max="2163" width="17.28515625" customWidth="1"/>
    <col min="2164" max="2164" width="14.5703125" customWidth="1"/>
    <col min="2165" max="2165" width="15.85546875" customWidth="1"/>
    <col min="2166" max="2166" width="21.28515625" customWidth="1"/>
    <col min="2411" max="2411" width="3" customWidth="1"/>
    <col min="2412" max="2412" width="6.42578125" customWidth="1"/>
    <col min="2413" max="2413" width="6" customWidth="1"/>
    <col min="2414" max="2414" width="50.85546875" customWidth="1"/>
    <col min="2415" max="2416" width="15.7109375" customWidth="1"/>
    <col min="2417" max="2417" width="14.140625" customWidth="1"/>
    <col min="2418" max="2418" width="16.28515625" customWidth="1"/>
    <col min="2419" max="2419" width="17.28515625" customWidth="1"/>
    <col min="2420" max="2420" width="14.5703125" customWidth="1"/>
    <col min="2421" max="2421" width="15.85546875" customWidth="1"/>
    <col min="2422" max="2422" width="21.28515625" customWidth="1"/>
    <col min="2667" max="2667" width="3" customWidth="1"/>
    <col min="2668" max="2668" width="6.42578125" customWidth="1"/>
    <col min="2669" max="2669" width="6" customWidth="1"/>
    <col min="2670" max="2670" width="50.85546875" customWidth="1"/>
    <col min="2671" max="2672" width="15.7109375" customWidth="1"/>
    <col min="2673" max="2673" width="14.140625" customWidth="1"/>
    <col min="2674" max="2674" width="16.28515625" customWidth="1"/>
    <col min="2675" max="2675" width="17.28515625" customWidth="1"/>
    <col min="2676" max="2676" width="14.5703125" customWidth="1"/>
    <col min="2677" max="2677" width="15.85546875" customWidth="1"/>
    <col min="2678" max="2678" width="21.28515625" customWidth="1"/>
    <col min="2923" max="2923" width="3" customWidth="1"/>
    <col min="2924" max="2924" width="6.42578125" customWidth="1"/>
    <col min="2925" max="2925" width="6" customWidth="1"/>
    <col min="2926" max="2926" width="50.85546875" customWidth="1"/>
    <col min="2927" max="2928" width="15.7109375" customWidth="1"/>
    <col min="2929" max="2929" width="14.140625" customWidth="1"/>
    <col min="2930" max="2930" width="16.28515625" customWidth="1"/>
    <col min="2931" max="2931" width="17.28515625" customWidth="1"/>
    <col min="2932" max="2932" width="14.5703125" customWidth="1"/>
    <col min="2933" max="2933" width="15.85546875" customWidth="1"/>
    <col min="2934" max="2934" width="21.28515625" customWidth="1"/>
    <col min="3179" max="3179" width="3" customWidth="1"/>
    <col min="3180" max="3180" width="6.42578125" customWidth="1"/>
    <col min="3181" max="3181" width="6" customWidth="1"/>
    <col min="3182" max="3182" width="50.85546875" customWidth="1"/>
    <col min="3183" max="3184" width="15.7109375" customWidth="1"/>
    <col min="3185" max="3185" width="14.140625" customWidth="1"/>
    <col min="3186" max="3186" width="16.28515625" customWidth="1"/>
    <col min="3187" max="3187" width="17.28515625" customWidth="1"/>
    <col min="3188" max="3188" width="14.5703125" customWidth="1"/>
    <col min="3189" max="3189" width="15.85546875" customWidth="1"/>
    <col min="3190" max="3190" width="21.28515625" customWidth="1"/>
    <col min="3435" max="3435" width="3" customWidth="1"/>
    <col min="3436" max="3436" width="6.42578125" customWidth="1"/>
    <col min="3437" max="3437" width="6" customWidth="1"/>
    <col min="3438" max="3438" width="50.85546875" customWidth="1"/>
    <col min="3439" max="3440" width="15.7109375" customWidth="1"/>
    <col min="3441" max="3441" width="14.140625" customWidth="1"/>
    <col min="3442" max="3442" width="16.28515625" customWidth="1"/>
    <col min="3443" max="3443" width="17.28515625" customWidth="1"/>
    <col min="3444" max="3444" width="14.5703125" customWidth="1"/>
    <col min="3445" max="3445" width="15.85546875" customWidth="1"/>
    <col min="3446" max="3446" width="21.28515625" customWidth="1"/>
    <col min="3691" max="3691" width="3" customWidth="1"/>
    <col min="3692" max="3692" width="6.42578125" customWidth="1"/>
    <col min="3693" max="3693" width="6" customWidth="1"/>
    <col min="3694" max="3694" width="50.85546875" customWidth="1"/>
    <col min="3695" max="3696" width="15.7109375" customWidth="1"/>
    <col min="3697" max="3697" width="14.140625" customWidth="1"/>
    <col min="3698" max="3698" width="16.28515625" customWidth="1"/>
    <col min="3699" max="3699" width="17.28515625" customWidth="1"/>
    <col min="3700" max="3700" width="14.5703125" customWidth="1"/>
    <col min="3701" max="3701" width="15.85546875" customWidth="1"/>
    <col min="3702" max="3702" width="21.28515625" customWidth="1"/>
    <col min="3947" max="3947" width="3" customWidth="1"/>
    <col min="3948" max="3948" width="6.42578125" customWidth="1"/>
    <col min="3949" max="3949" width="6" customWidth="1"/>
    <col min="3950" max="3950" width="50.85546875" customWidth="1"/>
    <col min="3951" max="3952" width="15.7109375" customWidth="1"/>
    <col min="3953" max="3953" width="14.140625" customWidth="1"/>
    <col min="3954" max="3954" width="16.28515625" customWidth="1"/>
    <col min="3955" max="3955" width="17.28515625" customWidth="1"/>
    <col min="3956" max="3956" width="14.5703125" customWidth="1"/>
    <col min="3957" max="3957" width="15.85546875" customWidth="1"/>
    <col min="3958" max="3958" width="21.28515625" customWidth="1"/>
    <col min="4203" max="4203" width="3" customWidth="1"/>
    <col min="4204" max="4204" width="6.42578125" customWidth="1"/>
    <col min="4205" max="4205" width="6" customWidth="1"/>
    <col min="4206" max="4206" width="50.85546875" customWidth="1"/>
    <col min="4207" max="4208" width="15.7109375" customWidth="1"/>
    <col min="4209" max="4209" width="14.140625" customWidth="1"/>
    <col min="4210" max="4210" width="16.28515625" customWidth="1"/>
    <col min="4211" max="4211" width="17.28515625" customWidth="1"/>
    <col min="4212" max="4212" width="14.5703125" customWidth="1"/>
    <col min="4213" max="4213" width="15.85546875" customWidth="1"/>
    <col min="4214" max="4214" width="21.28515625" customWidth="1"/>
    <col min="4459" max="4459" width="3" customWidth="1"/>
    <col min="4460" max="4460" width="6.42578125" customWidth="1"/>
    <col min="4461" max="4461" width="6" customWidth="1"/>
    <col min="4462" max="4462" width="50.85546875" customWidth="1"/>
    <col min="4463" max="4464" width="15.7109375" customWidth="1"/>
    <col min="4465" max="4465" width="14.140625" customWidth="1"/>
    <col min="4466" max="4466" width="16.28515625" customWidth="1"/>
    <col min="4467" max="4467" width="17.28515625" customWidth="1"/>
    <col min="4468" max="4468" width="14.5703125" customWidth="1"/>
    <col min="4469" max="4469" width="15.85546875" customWidth="1"/>
    <col min="4470" max="4470" width="21.28515625" customWidth="1"/>
    <col min="4715" max="4715" width="3" customWidth="1"/>
    <col min="4716" max="4716" width="6.42578125" customWidth="1"/>
    <col min="4717" max="4717" width="6" customWidth="1"/>
    <col min="4718" max="4718" width="50.85546875" customWidth="1"/>
    <col min="4719" max="4720" width="15.7109375" customWidth="1"/>
    <col min="4721" max="4721" width="14.140625" customWidth="1"/>
    <col min="4722" max="4722" width="16.28515625" customWidth="1"/>
    <col min="4723" max="4723" width="17.28515625" customWidth="1"/>
    <col min="4724" max="4724" width="14.5703125" customWidth="1"/>
    <col min="4725" max="4725" width="15.85546875" customWidth="1"/>
    <col min="4726" max="4726" width="21.28515625" customWidth="1"/>
    <col min="4971" max="4971" width="3" customWidth="1"/>
    <col min="4972" max="4972" width="6.42578125" customWidth="1"/>
    <col min="4973" max="4973" width="6" customWidth="1"/>
    <col min="4974" max="4974" width="50.85546875" customWidth="1"/>
    <col min="4975" max="4976" width="15.7109375" customWidth="1"/>
    <col min="4977" max="4977" width="14.140625" customWidth="1"/>
    <col min="4978" max="4978" width="16.28515625" customWidth="1"/>
    <col min="4979" max="4979" width="17.28515625" customWidth="1"/>
    <col min="4980" max="4980" width="14.5703125" customWidth="1"/>
    <col min="4981" max="4981" width="15.85546875" customWidth="1"/>
    <col min="4982" max="4982" width="21.28515625" customWidth="1"/>
    <col min="5227" max="5227" width="3" customWidth="1"/>
    <col min="5228" max="5228" width="6.42578125" customWidth="1"/>
    <col min="5229" max="5229" width="6" customWidth="1"/>
    <col min="5230" max="5230" width="50.85546875" customWidth="1"/>
    <col min="5231" max="5232" width="15.7109375" customWidth="1"/>
    <col min="5233" max="5233" width="14.140625" customWidth="1"/>
    <col min="5234" max="5234" width="16.28515625" customWidth="1"/>
    <col min="5235" max="5235" width="17.28515625" customWidth="1"/>
    <col min="5236" max="5236" width="14.5703125" customWidth="1"/>
    <col min="5237" max="5237" width="15.85546875" customWidth="1"/>
    <col min="5238" max="5238" width="21.28515625" customWidth="1"/>
    <col min="5483" max="5483" width="3" customWidth="1"/>
    <col min="5484" max="5484" width="6.42578125" customWidth="1"/>
    <col min="5485" max="5485" width="6" customWidth="1"/>
    <col min="5486" max="5486" width="50.85546875" customWidth="1"/>
    <col min="5487" max="5488" width="15.7109375" customWidth="1"/>
    <col min="5489" max="5489" width="14.140625" customWidth="1"/>
    <col min="5490" max="5490" width="16.28515625" customWidth="1"/>
    <col min="5491" max="5491" width="17.28515625" customWidth="1"/>
    <col min="5492" max="5492" width="14.5703125" customWidth="1"/>
    <col min="5493" max="5493" width="15.85546875" customWidth="1"/>
    <col min="5494" max="5494" width="21.28515625" customWidth="1"/>
    <col min="5739" max="5739" width="3" customWidth="1"/>
    <col min="5740" max="5740" width="6.42578125" customWidth="1"/>
    <col min="5741" max="5741" width="6" customWidth="1"/>
    <col min="5742" max="5742" width="50.85546875" customWidth="1"/>
    <col min="5743" max="5744" width="15.7109375" customWidth="1"/>
    <col min="5745" max="5745" width="14.140625" customWidth="1"/>
    <col min="5746" max="5746" width="16.28515625" customWidth="1"/>
    <col min="5747" max="5747" width="17.28515625" customWidth="1"/>
    <col min="5748" max="5748" width="14.5703125" customWidth="1"/>
    <col min="5749" max="5749" width="15.85546875" customWidth="1"/>
    <col min="5750" max="5750" width="21.28515625" customWidth="1"/>
    <col min="5995" max="5995" width="3" customWidth="1"/>
    <col min="5996" max="5996" width="6.42578125" customWidth="1"/>
    <col min="5997" max="5997" width="6" customWidth="1"/>
    <col min="5998" max="5998" width="50.85546875" customWidth="1"/>
    <col min="5999" max="6000" width="15.7109375" customWidth="1"/>
    <col min="6001" max="6001" width="14.140625" customWidth="1"/>
    <col min="6002" max="6002" width="16.28515625" customWidth="1"/>
    <col min="6003" max="6003" width="17.28515625" customWidth="1"/>
    <col min="6004" max="6004" width="14.5703125" customWidth="1"/>
    <col min="6005" max="6005" width="15.85546875" customWidth="1"/>
    <col min="6006" max="6006" width="21.28515625" customWidth="1"/>
    <col min="6251" max="6251" width="3" customWidth="1"/>
    <col min="6252" max="6252" width="6.42578125" customWidth="1"/>
    <col min="6253" max="6253" width="6" customWidth="1"/>
    <col min="6254" max="6254" width="50.85546875" customWidth="1"/>
    <col min="6255" max="6256" width="15.7109375" customWidth="1"/>
    <col min="6257" max="6257" width="14.140625" customWidth="1"/>
    <col min="6258" max="6258" width="16.28515625" customWidth="1"/>
    <col min="6259" max="6259" width="17.28515625" customWidth="1"/>
    <col min="6260" max="6260" width="14.5703125" customWidth="1"/>
    <col min="6261" max="6261" width="15.85546875" customWidth="1"/>
    <col min="6262" max="6262" width="21.28515625" customWidth="1"/>
    <col min="6507" max="6507" width="3" customWidth="1"/>
    <col min="6508" max="6508" width="6.42578125" customWidth="1"/>
    <col min="6509" max="6509" width="6" customWidth="1"/>
    <col min="6510" max="6510" width="50.85546875" customWidth="1"/>
    <col min="6511" max="6512" width="15.7109375" customWidth="1"/>
    <col min="6513" max="6513" width="14.140625" customWidth="1"/>
    <col min="6514" max="6514" width="16.28515625" customWidth="1"/>
    <col min="6515" max="6515" width="17.28515625" customWidth="1"/>
    <col min="6516" max="6516" width="14.5703125" customWidth="1"/>
    <col min="6517" max="6517" width="15.85546875" customWidth="1"/>
    <col min="6518" max="6518" width="21.28515625" customWidth="1"/>
    <col min="6763" max="6763" width="3" customWidth="1"/>
    <col min="6764" max="6764" width="6.42578125" customWidth="1"/>
    <col min="6765" max="6765" width="6" customWidth="1"/>
    <col min="6766" max="6766" width="50.85546875" customWidth="1"/>
    <col min="6767" max="6768" width="15.7109375" customWidth="1"/>
    <col min="6769" max="6769" width="14.140625" customWidth="1"/>
    <col min="6770" max="6770" width="16.28515625" customWidth="1"/>
    <col min="6771" max="6771" width="17.28515625" customWidth="1"/>
    <col min="6772" max="6772" width="14.5703125" customWidth="1"/>
    <col min="6773" max="6773" width="15.85546875" customWidth="1"/>
    <col min="6774" max="6774" width="21.28515625" customWidth="1"/>
    <col min="7019" max="7019" width="3" customWidth="1"/>
    <col min="7020" max="7020" width="6.42578125" customWidth="1"/>
    <col min="7021" max="7021" width="6" customWidth="1"/>
    <col min="7022" max="7022" width="50.85546875" customWidth="1"/>
    <col min="7023" max="7024" width="15.7109375" customWidth="1"/>
    <col min="7025" max="7025" width="14.140625" customWidth="1"/>
    <col min="7026" max="7026" width="16.28515625" customWidth="1"/>
    <col min="7027" max="7027" width="17.28515625" customWidth="1"/>
    <col min="7028" max="7028" width="14.5703125" customWidth="1"/>
    <col min="7029" max="7029" width="15.85546875" customWidth="1"/>
    <col min="7030" max="7030" width="21.28515625" customWidth="1"/>
    <col min="7275" max="7275" width="3" customWidth="1"/>
    <col min="7276" max="7276" width="6.42578125" customWidth="1"/>
    <col min="7277" max="7277" width="6" customWidth="1"/>
    <col min="7278" max="7278" width="50.85546875" customWidth="1"/>
    <col min="7279" max="7280" width="15.7109375" customWidth="1"/>
    <col min="7281" max="7281" width="14.140625" customWidth="1"/>
    <col min="7282" max="7282" width="16.28515625" customWidth="1"/>
    <col min="7283" max="7283" width="17.28515625" customWidth="1"/>
    <col min="7284" max="7284" width="14.5703125" customWidth="1"/>
    <col min="7285" max="7285" width="15.85546875" customWidth="1"/>
    <col min="7286" max="7286" width="21.28515625" customWidth="1"/>
    <col min="7531" max="7531" width="3" customWidth="1"/>
    <col min="7532" max="7532" width="6.42578125" customWidth="1"/>
    <col min="7533" max="7533" width="6" customWidth="1"/>
    <col min="7534" max="7534" width="50.85546875" customWidth="1"/>
    <col min="7535" max="7536" width="15.7109375" customWidth="1"/>
    <col min="7537" max="7537" width="14.140625" customWidth="1"/>
    <col min="7538" max="7538" width="16.28515625" customWidth="1"/>
    <col min="7539" max="7539" width="17.28515625" customWidth="1"/>
    <col min="7540" max="7540" width="14.5703125" customWidth="1"/>
    <col min="7541" max="7541" width="15.85546875" customWidth="1"/>
    <col min="7542" max="7542" width="21.28515625" customWidth="1"/>
    <col min="7787" max="7787" width="3" customWidth="1"/>
    <col min="7788" max="7788" width="6.42578125" customWidth="1"/>
    <col min="7789" max="7789" width="6" customWidth="1"/>
    <col min="7790" max="7790" width="50.85546875" customWidth="1"/>
    <col min="7791" max="7792" width="15.7109375" customWidth="1"/>
    <col min="7793" max="7793" width="14.140625" customWidth="1"/>
    <col min="7794" max="7794" width="16.28515625" customWidth="1"/>
    <col min="7795" max="7795" width="17.28515625" customWidth="1"/>
    <col min="7796" max="7796" width="14.5703125" customWidth="1"/>
    <col min="7797" max="7797" width="15.85546875" customWidth="1"/>
    <col min="7798" max="7798" width="21.28515625" customWidth="1"/>
    <col min="8043" max="8043" width="3" customWidth="1"/>
    <col min="8044" max="8044" width="6.42578125" customWidth="1"/>
    <col min="8045" max="8045" width="6" customWidth="1"/>
    <col min="8046" max="8046" width="50.85546875" customWidth="1"/>
    <col min="8047" max="8048" width="15.7109375" customWidth="1"/>
    <col min="8049" max="8049" width="14.140625" customWidth="1"/>
    <col min="8050" max="8050" width="16.28515625" customWidth="1"/>
    <col min="8051" max="8051" width="17.28515625" customWidth="1"/>
    <col min="8052" max="8052" width="14.5703125" customWidth="1"/>
    <col min="8053" max="8053" width="15.85546875" customWidth="1"/>
    <col min="8054" max="8054" width="21.28515625" customWidth="1"/>
    <col min="8299" max="8299" width="3" customWidth="1"/>
    <col min="8300" max="8300" width="6.42578125" customWidth="1"/>
    <col min="8301" max="8301" width="6" customWidth="1"/>
    <col min="8302" max="8302" width="50.85546875" customWidth="1"/>
    <col min="8303" max="8304" width="15.7109375" customWidth="1"/>
    <col min="8305" max="8305" width="14.140625" customWidth="1"/>
    <col min="8306" max="8306" width="16.28515625" customWidth="1"/>
    <col min="8307" max="8307" width="17.28515625" customWidth="1"/>
    <col min="8308" max="8308" width="14.5703125" customWidth="1"/>
    <col min="8309" max="8309" width="15.85546875" customWidth="1"/>
    <col min="8310" max="8310" width="21.28515625" customWidth="1"/>
    <col min="8555" max="8555" width="3" customWidth="1"/>
    <col min="8556" max="8556" width="6.42578125" customWidth="1"/>
    <col min="8557" max="8557" width="6" customWidth="1"/>
    <col min="8558" max="8558" width="50.85546875" customWidth="1"/>
    <col min="8559" max="8560" width="15.7109375" customWidth="1"/>
    <col min="8561" max="8561" width="14.140625" customWidth="1"/>
    <col min="8562" max="8562" width="16.28515625" customWidth="1"/>
    <col min="8563" max="8563" width="17.28515625" customWidth="1"/>
    <col min="8564" max="8564" width="14.5703125" customWidth="1"/>
    <col min="8565" max="8565" width="15.85546875" customWidth="1"/>
    <col min="8566" max="8566" width="21.28515625" customWidth="1"/>
    <col min="8811" max="8811" width="3" customWidth="1"/>
    <col min="8812" max="8812" width="6.42578125" customWidth="1"/>
    <col min="8813" max="8813" width="6" customWidth="1"/>
    <col min="8814" max="8814" width="50.85546875" customWidth="1"/>
    <col min="8815" max="8816" width="15.7109375" customWidth="1"/>
    <col min="8817" max="8817" width="14.140625" customWidth="1"/>
    <col min="8818" max="8818" width="16.28515625" customWidth="1"/>
    <col min="8819" max="8819" width="17.28515625" customWidth="1"/>
    <col min="8820" max="8820" width="14.5703125" customWidth="1"/>
    <col min="8821" max="8821" width="15.85546875" customWidth="1"/>
    <col min="8822" max="8822" width="21.28515625" customWidth="1"/>
    <col min="9067" max="9067" width="3" customWidth="1"/>
    <col min="9068" max="9068" width="6.42578125" customWidth="1"/>
    <col min="9069" max="9069" width="6" customWidth="1"/>
    <col min="9070" max="9070" width="50.85546875" customWidth="1"/>
    <col min="9071" max="9072" width="15.7109375" customWidth="1"/>
    <col min="9073" max="9073" width="14.140625" customWidth="1"/>
    <col min="9074" max="9074" width="16.28515625" customWidth="1"/>
    <col min="9075" max="9075" width="17.28515625" customWidth="1"/>
    <col min="9076" max="9076" width="14.5703125" customWidth="1"/>
    <col min="9077" max="9077" width="15.85546875" customWidth="1"/>
    <col min="9078" max="9078" width="21.28515625" customWidth="1"/>
    <col min="9323" max="9323" width="3" customWidth="1"/>
    <col min="9324" max="9324" width="6.42578125" customWidth="1"/>
    <col min="9325" max="9325" width="6" customWidth="1"/>
    <col min="9326" max="9326" width="50.85546875" customWidth="1"/>
    <col min="9327" max="9328" width="15.7109375" customWidth="1"/>
    <col min="9329" max="9329" width="14.140625" customWidth="1"/>
    <col min="9330" max="9330" width="16.28515625" customWidth="1"/>
    <col min="9331" max="9331" width="17.28515625" customWidth="1"/>
    <col min="9332" max="9332" width="14.5703125" customWidth="1"/>
    <col min="9333" max="9333" width="15.85546875" customWidth="1"/>
    <col min="9334" max="9334" width="21.28515625" customWidth="1"/>
    <col min="9579" max="9579" width="3" customWidth="1"/>
    <col min="9580" max="9580" width="6.42578125" customWidth="1"/>
    <col min="9581" max="9581" width="6" customWidth="1"/>
    <col min="9582" max="9582" width="50.85546875" customWidth="1"/>
    <col min="9583" max="9584" width="15.7109375" customWidth="1"/>
    <col min="9585" max="9585" width="14.140625" customWidth="1"/>
    <col min="9586" max="9586" width="16.28515625" customWidth="1"/>
    <col min="9587" max="9587" width="17.28515625" customWidth="1"/>
    <col min="9588" max="9588" width="14.5703125" customWidth="1"/>
    <col min="9589" max="9589" width="15.85546875" customWidth="1"/>
    <col min="9590" max="9590" width="21.28515625" customWidth="1"/>
    <col min="9835" max="9835" width="3" customWidth="1"/>
    <col min="9836" max="9836" width="6.42578125" customWidth="1"/>
    <col min="9837" max="9837" width="6" customWidth="1"/>
    <col min="9838" max="9838" width="50.85546875" customWidth="1"/>
    <col min="9839" max="9840" width="15.7109375" customWidth="1"/>
    <col min="9841" max="9841" width="14.140625" customWidth="1"/>
    <col min="9842" max="9842" width="16.28515625" customWidth="1"/>
    <col min="9843" max="9843" width="17.28515625" customWidth="1"/>
    <col min="9844" max="9844" width="14.5703125" customWidth="1"/>
    <col min="9845" max="9845" width="15.85546875" customWidth="1"/>
    <col min="9846" max="9846" width="21.28515625" customWidth="1"/>
    <col min="10091" max="10091" width="3" customWidth="1"/>
    <col min="10092" max="10092" width="6.42578125" customWidth="1"/>
    <col min="10093" max="10093" width="6" customWidth="1"/>
    <col min="10094" max="10094" width="50.85546875" customWidth="1"/>
    <col min="10095" max="10096" width="15.7109375" customWidth="1"/>
    <col min="10097" max="10097" width="14.140625" customWidth="1"/>
    <col min="10098" max="10098" width="16.28515625" customWidth="1"/>
    <col min="10099" max="10099" width="17.28515625" customWidth="1"/>
    <col min="10100" max="10100" width="14.5703125" customWidth="1"/>
    <col min="10101" max="10101" width="15.85546875" customWidth="1"/>
    <col min="10102" max="10102" width="21.28515625" customWidth="1"/>
    <col min="10347" max="10347" width="3" customWidth="1"/>
    <col min="10348" max="10348" width="6.42578125" customWidth="1"/>
    <col min="10349" max="10349" width="6" customWidth="1"/>
    <col min="10350" max="10350" width="50.85546875" customWidth="1"/>
    <col min="10351" max="10352" width="15.7109375" customWidth="1"/>
    <col min="10353" max="10353" width="14.140625" customWidth="1"/>
    <col min="10354" max="10354" width="16.28515625" customWidth="1"/>
    <col min="10355" max="10355" width="17.28515625" customWidth="1"/>
    <col min="10356" max="10356" width="14.5703125" customWidth="1"/>
    <col min="10357" max="10357" width="15.85546875" customWidth="1"/>
    <col min="10358" max="10358" width="21.28515625" customWidth="1"/>
    <col min="10603" max="10603" width="3" customWidth="1"/>
    <col min="10604" max="10604" width="6.42578125" customWidth="1"/>
    <col min="10605" max="10605" width="6" customWidth="1"/>
    <col min="10606" max="10606" width="50.85546875" customWidth="1"/>
    <col min="10607" max="10608" width="15.7109375" customWidth="1"/>
    <col min="10609" max="10609" width="14.140625" customWidth="1"/>
    <col min="10610" max="10610" width="16.28515625" customWidth="1"/>
    <col min="10611" max="10611" width="17.28515625" customWidth="1"/>
    <col min="10612" max="10612" width="14.5703125" customWidth="1"/>
    <col min="10613" max="10613" width="15.85546875" customWidth="1"/>
    <col min="10614" max="10614" width="21.28515625" customWidth="1"/>
    <col min="10859" max="10859" width="3" customWidth="1"/>
    <col min="10860" max="10860" width="6.42578125" customWidth="1"/>
    <col min="10861" max="10861" width="6" customWidth="1"/>
    <col min="10862" max="10862" width="50.85546875" customWidth="1"/>
    <col min="10863" max="10864" width="15.7109375" customWidth="1"/>
    <col min="10865" max="10865" width="14.140625" customWidth="1"/>
    <col min="10866" max="10866" width="16.28515625" customWidth="1"/>
    <col min="10867" max="10867" width="17.28515625" customWidth="1"/>
    <col min="10868" max="10868" width="14.5703125" customWidth="1"/>
    <col min="10869" max="10869" width="15.85546875" customWidth="1"/>
    <col min="10870" max="10870" width="21.28515625" customWidth="1"/>
    <col min="11115" max="11115" width="3" customWidth="1"/>
    <col min="11116" max="11116" width="6.42578125" customWidth="1"/>
    <col min="11117" max="11117" width="6" customWidth="1"/>
    <col min="11118" max="11118" width="50.85546875" customWidth="1"/>
    <col min="11119" max="11120" width="15.7109375" customWidth="1"/>
    <col min="11121" max="11121" width="14.140625" customWidth="1"/>
    <col min="11122" max="11122" width="16.28515625" customWidth="1"/>
    <col min="11123" max="11123" width="17.28515625" customWidth="1"/>
    <col min="11124" max="11124" width="14.5703125" customWidth="1"/>
    <col min="11125" max="11125" width="15.85546875" customWidth="1"/>
    <col min="11126" max="11126" width="21.28515625" customWidth="1"/>
    <col min="11371" max="11371" width="3" customWidth="1"/>
    <col min="11372" max="11372" width="6.42578125" customWidth="1"/>
    <col min="11373" max="11373" width="6" customWidth="1"/>
    <col min="11374" max="11374" width="50.85546875" customWidth="1"/>
    <col min="11375" max="11376" width="15.7109375" customWidth="1"/>
    <col min="11377" max="11377" width="14.140625" customWidth="1"/>
    <col min="11378" max="11378" width="16.28515625" customWidth="1"/>
    <col min="11379" max="11379" width="17.28515625" customWidth="1"/>
    <col min="11380" max="11380" width="14.5703125" customWidth="1"/>
    <col min="11381" max="11381" width="15.85546875" customWidth="1"/>
    <col min="11382" max="11382" width="21.28515625" customWidth="1"/>
    <col min="11627" max="11627" width="3" customWidth="1"/>
    <col min="11628" max="11628" width="6.42578125" customWidth="1"/>
    <col min="11629" max="11629" width="6" customWidth="1"/>
    <col min="11630" max="11630" width="50.85546875" customWidth="1"/>
    <col min="11631" max="11632" width="15.7109375" customWidth="1"/>
    <col min="11633" max="11633" width="14.140625" customWidth="1"/>
    <col min="11634" max="11634" width="16.28515625" customWidth="1"/>
    <col min="11635" max="11635" width="17.28515625" customWidth="1"/>
    <col min="11636" max="11636" width="14.5703125" customWidth="1"/>
    <col min="11637" max="11637" width="15.85546875" customWidth="1"/>
    <col min="11638" max="11638" width="21.28515625" customWidth="1"/>
    <col min="11883" max="11883" width="3" customWidth="1"/>
    <col min="11884" max="11884" width="6.42578125" customWidth="1"/>
    <col min="11885" max="11885" width="6" customWidth="1"/>
    <col min="11886" max="11886" width="50.85546875" customWidth="1"/>
    <col min="11887" max="11888" width="15.7109375" customWidth="1"/>
    <col min="11889" max="11889" width="14.140625" customWidth="1"/>
    <col min="11890" max="11890" width="16.28515625" customWidth="1"/>
    <col min="11891" max="11891" width="17.28515625" customWidth="1"/>
    <col min="11892" max="11892" width="14.5703125" customWidth="1"/>
    <col min="11893" max="11893" width="15.85546875" customWidth="1"/>
    <col min="11894" max="11894" width="21.28515625" customWidth="1"/>
    <col min="12139" max="12139" width="3" customWidth="1"/>
    <col min="12140" max="12140" width="6.42578125" customWidth="1"/>
    <col min="12141" max="12141" width="6" customWidth="1"/>
    <col min="12142" max="12142" width="50.85546875" customWidth="1"/>
    <col min="12143" max="12144" width="15.7109375" customWidth="1"/>
    <col min="12145" max="12145" width="14.140625" customWidth="1"/>
    <col min="12146" max="12146" width="16.28515625" customWidth="1"/>
    <col min="12147" max="12147" width="17.28515625" customWidth="1"/>
    <col min="12148" max="12148" width="14.5703125" customWidth="1"/>
    <col min="12149" max="12149" width="15.85546875" customWidth="1"/>
    <col min="12150" max="12150" width="21.28515625" customWidth="1"/>
    <col min="12395" max="12395" width="3" customWidth="1"/>
    <col min="12396" max="12396" width="6.42578125" customWidth="1"/>
    <col min="12397" max="12397" width="6" customWidth="1"/>
    <col min="12398" max="12398" width="50.85546875" customWidth="1"/>
    <col min="12399" max="12400" width="15.7109375" customWidth="1"/>
    <col min="12401" max="12401" width="14.140625" customWidth="1"/>
    <col min="12402" max="12402" width="16.28515625" customWidth="1"/>
    <col min="12403" max="12403" width="17.28515625" customWidth="1"/>
    <col min="12404" max="12404" width="14.5703125" customWidth="1"/>
    <col min="12405" max="12405" width="15.85546875" customWidth="1"/>
    <col min="12406" max="12406" width="21.28515625" customWidth="1"/>
    <col min="12651" max="12651" width="3" customWidth="1"/>
    <col min="12652" max="12652" width="6.42578125" customWidth="1"/>
    <col min="12653" max="12653" width="6" customWidth="1"/>
    <col min="12654" max="12654" width="50.85546875" customWidth="1"/>
    <col min="12655" max="12656" width="15.7109375" customWidth="1"/>
    <col min="12657" max="12657" width="14.140625" customWidth="1"/>
    <col min="12658" max="12658" width="16.28515625" customWidth="1"/>
    <col min="12659" max="12659" width="17.28515625" customWidth="1"/>
    <col min="12660" max="12660" width="14.5703125" customWidth="1"/>
    <col min="12661" max="12661" width="15.85546875" customWidth="1"/>
    <col min="12662" max="12662" width="21.28515625" customWidth="1"/>
    <col min="12907" max="12907" width="3" customWidth="1"/>
    <col min="12908" max="12908" width="6.42578125" customWidth="1"/>
    <col min="12909" max="12909" width="6" customWidth="1"/>
    <col min="12910" max="12910" width="50.85546875" customWidth="1"/>
    <col min="12911" max="12912" width="15.7109375" customWidth="1"/>
    <col min="12913" max="12913" width="14.140625" customWidth="1"/>
    <col min="12914" max="12914" width="16.28515625" customWidth="1"/>
    <col min="12915" max="12915" width="17.28515625" customWidth="1"/>
    <col min="12916" max="12916" width="14.5703125" customWidth="1"/>
    <col min="12917" max="12917" width="15.85546875" customWidth="1"/>
    <col min="12918" max="12918" width="21.28515625" customWidth="1"/>
    <col min="13163" max="13163" width="3" customWidth="1"/>
    <col min="13164" max="13164" width="6.42578125" customWidth="1"/>
    <col min="13165" max="13165" width="6" customWidth="1"/>
    <col min="13166" max="13166" width="50.85546875" customWidth="1"/>
    <col min="13167" max="13168" width="15.7109375" customWidth="1"/>
    <col min="13169" max="13169" width="14.140625" customWidth="1"/>
    <col min="13170" max="13170" width="16.28515625" customWidth="1"/>
    <col min="13171" max="13171" width="17.28515625" customWidth="1"/>
    <col min="13172" max="13172" width="14.5703125" customWidth="1"/>
    <col min="13173" max="13173" width="15.85546875" customWidth="1"/>
    <col min="13174" max="13174" width="21.28515625" customWidth="1"/>
    <col min="13419" max="13419" width="3" customWidth="1"/>
    <col min="13420" max="13420" width="6.42578125" customWidth="1"/>
    <col min="13421" max="13421" width="6" customWidth="1"/>
    <col min="13422" max="13422" width="50.85546875" customWidth="1"/>
    <col min="13423" max="13424" width="15.7109375" customWidth="1"/>
    <col min="13425" max="13425" width="14.140625" customWidth="1"/>
    <col min="13426" max="13426" width="16.28515625" customWidth="1"/>
    <col min="13427" max="13427" width="17.28515625" customWidth="1"/>
    <col min="13428" max="13428" width="14.5703125" customWidth="1"/>
    <col min="13429" max="13429" width="15.85546875" customWidth="1"/>
    <col min="13430" max="13430" width="21.28515625" customWidth="1"/>
    <col min="13675" max="13675" width="3" customWidth="1"/>
    <col min="13676" max="13676" width="6.42578125" customWidth="1"/>
    <col min="13677" max="13677" width="6" customWidth="1"/>
    <col min="13678" max="13678" width="50.85546875" customWidth="1"/>
    <col min="13679" max="13680" width="15.7109375" customWidth="1"/>
    <col min="13681" max="13681" width="14.140625" customWidth="1"/>
    <col min="13682" max="13682" width="16.28515625" customWidth="1"/>
    <col min="13683" max="13683" width="17.28515625" customWidth="1"/>
    <col min="13684" max="13684" width="14.5703125" customWidth="1"/>
    <col min="13685" max="13685" width="15.85546875" customWidth="1"/>
    <col min="13686" max="13686" width="21.28515625" customWidth="1"/>
    <col min="13931" max="13931" width="3" customWidth="1"/>
    <col min="13932" max="13932" width="6.42578125" customWidth="1"/>
    <col min="13933" max="13933" width="6" customWidth="1"/>
    <col min="13934" max="13934" width="50.85546875" customWidth="1"/>
    <col min="13935" max="13936" width="15.7109375" customWidth="1"/>
    <col min="13937" max="13937" width="14.140625" customWidth="1"/>
    <col min="13938" max="13938" width="16.28515625" customWidth="1"/>
    <col min="13939" max="13939" width="17.28515625" customWidth="1"/>
    <col min="13940" max="13940" width="14.5703125" customWidth="1"/>
    <col min="13941" max="13941" width="15.85546875" customWidth="1"/>
    <col min="13942" max="13942" width="21.28515625" customWidth="1"/>
    <col min="14187" max="14187" width="3" customWidth="1"/>
    <col min="14188" max="14188" width="6.42578125" customWidth="1"/>
    <col min="14189" max="14189" width="6" customWidth="1"/>
    <col min="14190" max="14190" width="50.85546875" customWidth="1"/>
    <col min="14191" max="14192" width="15.7109375" customWidth="1"/>
    <col min="14193" max="14193" width="14.140625" customWidth="1"/>
    <col min="14194" max="14194" width="16.28515625" customWidth="1"/>
    <col min="14195" max="14195" width="17.28515625" customWidth="1"/>
    <col min="14196" max="14196" width="14.5703125" customWidth="1"/>
    <col min="14197" max="14197" width="15.85546875" customWidth="1"/>
    <col min="14198" max="14198" width="21.28515625" customWidth="1"/>
    <col min="14443" max="14443" width="3" customWidth="1"/>
    <col min="14444" max="14444" width="6.42578125" customWidth="1"/>
    <col min="14445" max="14445" width="6" customWidth="1"/>
    <col min="14446" max="14446" width="50.85546875" customWidth="1"/>
    <col min="14447" max="14448" width="15.7109375" customWidth="1"/>
    <col min="14449" max="14449" width="14.140625" customWidth="1"/>
    <col min="14450" max="14450" width="16.28515625" customWidth="1"/>
    <col min="14451" max="14451" width="17.28515625" customWidth="1"/>
    <col min="14452" max="14452" width="14.5703125" customWidth="1"/>
    <col min="14453" max="14453" width="15.85546875" customWidth="1"/>
    <col min="14454" max="14454" width="21.28515625" customWidth="1"/>
    <col min="14699" max="14699" width="3" customWidth="1"/>
    <col min="14700" max="14700" width="6.42578125" customWidth="1"/>
    <col min="14701" max="14701" width="6" customWidth="1"/>
    <col min="14702" max="14702" width="50.85546875" customWidth="1"/>
    <col min="14703" max="14704" width="15.7109375" customWidth="1"/>
    <col min="14705" max="14705" width="14.140625" customWidth="1"/>
    <col min="14706" max="14706" width="16.28515625" customWidth="1"/>
    <col min="14707" max="14707" width="17.28515625" customWidth="1"/>
    <col min="14708" max="14708" width="14.5703125" customWidth="1"/>
    <col min="14709" max="14709" width="15.85546875" customWidth="1"/>
    <col min="14710" max="14710" width="21.28515625" customWidth="1"/>
    <col min="14955" max="14955" width="3" customWidth="1"/>
    <col min="14956" max="14956" width="6.42578125" customWidth="1"/>
    <col min="14957" max="14957" width="6" customWidth="1"/>
    <col min="14958" max="14958" width="50.85546875" customWidth="1"/>
    <col min="14959" max="14960" width="15.7109375" customWidth="1"/>
    <col min="14961" max="14961" width="14.140625" customWidth="1"/>
    <col min="14962" max="14962" width="16.28515625" customWidth="1"/>
    <col min="14963" max="14963" width="17.28515625" customWidth="1"/>
    <col min="14964" max="14964" width="14.5703125" customWidth="1"/>
    <col min="14965" max="14965" width="15.85546875" customWidth="1"/>
    <col min="14966" max="14966" width="21.28515625" customWidth="1"/>
    <col min="15211" max="15211" width="3" customWidth="1"/>
    <col min="15212" max="15212" width="6.42578125" customWidth="1"/>
    <col min="15213" max="15213" width="6" customWidth="1"/>
    <col min="15214" max="15214" width="50.85546875" customWidth="1"/>
    <col min="15215" max="15216" width="15.7109375" customWidth="1"/>
    <col min="15217" max="15217" width="14.140625" customWidth="1"/>
    <col min="15218" max="15218" width="16.28515625" customWidth="1"/>
    <col min="15219" max="15219" width="17.28515625" customWidth="1"/>
    <col min="15220" max="15220" width="14.5703125" customWidth="1"/>
    <col min="15221" max="15221" width="15.85546875" customWidth="1"/>
    <col min="15222" max="15222" width="21.28515625" customWidth="1"/>
    <col min="15467" max="15467" width="3" customWidth="1"/>
    <col min="15468" max="15468" width="6.42578125" customWidth="1"/>
    <col min="15469" max="15469" width="6" customWidth="1"/>
    <col min="15470" max="15470" width="50.85546875" customWidth="1"/>
    <col min="15471" max="15472" width="15.7109375" customWidth="1"/>
    <col min="15473" max="15473" width="14.140625" customWidth="1"/>
    <col min="15474" max="15474" width="16.28515625" customWidth="1"/>
    <col min="15475" max="15475" width="17.28515625" customWidth="1"/>
    <col min="15476" max="15476" width="14.5703125" customWidth="1"/>
    <col min="15477" max="15477" width="15.85546875" customWidth="1"/>
    <col min="15478" max="15478" width="21.28515625" customWidth="1"/>
    <col min="15723" max="15723" width="3" customWidth="1"/>
    <col min="15724" max="15724" width="6.42578125" customWidth="1"/>
    <col min="15725" max="15725" width="6" customWidth="1"/>
    <col min="15726" max="15726" width="50.85546875" customWidth="1"/>
    <col min="15727" max="15728" width="15.7109375" customWidth="1"/>
    <col min="15729" max="15729" width="14.140625" customWidth="1"/>
    <col min="15730" max="15730" width="16.28515625" customWidth="1"/>
    <col min="15731" max="15731" width="17.28515625" customWidth="1"/>
    <col min="15732" max="15732" width="14.5703125" customWidth="1"/>
    <col min="15733" max="15733" width="15.85546875" customWidth="1"/>
    <col min="15734" max="15734" width="21.28515625" customWidth="1"/>
    <col min="15979" max="15979" width="3" customWidth="1"/>
    <col min="15980" max="15980" width="6.42578125" customWidth="1"/>
    <col min="15981" max="15981" width="6" customWidth="1"/>
    <col min="15982" max="15982" width="50.85546875" customWidth="1"/>
    <col min="15983" max="15984" width="15.7109375" customWidth="1"/>
    <col min="15985" max="15985" width="14.140625" customWidth="1"/>
    <col min="15986" max="15986" width="16.28515625" customWidth="1"/>
    <col min="15987" max="15987" width="17.28515625" customWidth="1"/>
    <col min="15988" max="15988" width="14.5703125" customWidth="1"/>
    <col min="15989" max="15989" width="15.85546875" customWidth="1"/>
    <col min="15990" max="15990" width="21.28515625" customWidth="1"/>
  </cols>
  <sheetData>
    <row r="1" spans="2:12" ht="15.75" x14ac:dyDescent="0.25">
      <c r="B1" s="1028" t="s">
        <v>2958</v>
      </c>
      <c r="C1" s="1029"/>
      <c r="D1" s="1029"/>
      <c r="E1" s="1029"/>
      <c r="F1" s="1029"/>
      <c r="G1" s="1029"/>
      <c r="H1" s="1029"/>
      <c r="I1" s="1029"/>
      <c r="J1" s="1029"/>
      <c r="K1" s="1030"/>
    </row>
    <row r="2" spans="2:12" ht="16.5" x14ac:dyDescent="0.25">
      <c r="B2" s="657"/>
      <c r="C2" s="658"/>
      <c r="D2" s="659"/>
      <c r="E2" s="659"/>
      <c r="F2" s="660"/>
      <c r="G2" s="660"/>
      <c r="H2" s="660"/>
      <c r="I2" s="659"/>
      <c r="J2" s="659"/>
      <c r="K2" s="661" t="s">
        <v>52</v>
      </c>
    </row>
    <row r="3" spans="2:12" ht="16.5" x14ac:dyDescent="0.25">
      <c r="B3" s="657"/>
      <c r="C3" s="662"/>
      <c r="D3" s="1031" t="s">
        <v>2959</v>
      </c>
      <c r="E3" s="1031"/>
      <c r="F3" s="1031"/>
      <c r="G3" s="1031"/>
      <c r="H3" s="1031"/>
      <c r="I3" s="1031"/>
      <c r="J3" s="1031"/>
      <c r="K3" s="1032"/>
    </row>
    <row r="4" spans="2:12" ht="16.5" x14ac:dyDescent="0.25">
      <c r="B4" s="657"/>
      <c r="C4" s="662"/>
      <c r="D4" s="1031" t="s">
        <v>2960</v>
      </c>
      <c r="E4" s="1031"/>
      <c r="F4" s="1031"/>
      <c r="G4" s="1031"/>
      <c r="H4" s="1031"/>
      <c r="I4" s="1031"/>
      <c r="J4" s="1031"/>
      <c r="K4" s="1032"/>
    </row>
    <row r="5" spans="2:12" thickBot="1" x14ac:dyDescent="0.3">
      <c r="B5" s="657"/>
      <c r="C5" s="662"/>
      <c r="D5" s="1031">
        <v>11</v>
      </c>
      <c r="E5" s="1031"/>
      <c r="F5" s="1031"/>
      <c r="G5" s="1031"/>
      <c r="H5" s="1031"/>
      <c r="I5" s="1031"/>
      <c r="J5" s="1031"/>
      <c r="K5" s="1032"/>
    </row>
    <row r="6" spans="2:12" ht="15.75" thickBot="1" x14ac:dyDescent="0.3">
      <c r="B6" s="1033" t="s">
        <v>2961</v>
      </c>
      <c r="C6" s="1034"/>
      <c r="D6" s="1035"/>
      <c r="E6" s="1039" t="s">
        <v>2962</v>
      </c>
      <c r="F6" s="1040"/>
      <c r="G6" s="1040"/>
      <c r="H6" s="1040"/>
      <c r="I6" s="1040"/>
      <c r="J6" s="1040"/>
      <c r="K6" s="1041"/>
    </row>
    <row r="7" spans="2:12" ht="39" customHeight="1" thickBot="1" x14ac:dyDescent="0.3">
      <c r="B7" s="1036"/>
      <c r="C7" s="1037"/>
      <c r="D7" s="1038"/>
      <c r="E7" s="663" t="s">
        <v>2963</v>
      </c>
      <c r="F7" s="664" t="s">
        <v>2964</v>
      </c>
      <c r="G7" s="663" t="s">
        <v>2965</v>
      </c>
      <c r="H7" s="664" t="s">
        <v>2966</v>
      </c>
      <c r="I7" s="663" t="s">
        <v>2967</v>
      </c>
      <c r="J7" s="664" t="s">
        <v>2968</v>
      </c>
      <c r="K7" s="663" t="s">
        <v>2969</v>
      </c>
    </row>
    <row r="8" spans="2:12" x14ac:dyDescent="0.3">
      <c r="B8" s="665"/>
      <c r="C8" s="666"/>
      <c r="D8" s="667"/>
      <c r="E8" s="668"/>
      <c r="F8" s="669"/>
      <c r="G8" s="670"/>
      <c r="H8" s="669"/>
      <c r="I8" s="671"/>
      <c r="J8" s="667"/>
      <c r="K8" s="672"/>
    </row>
    <row r="9" spans="2:12" x14ac:dyDescent="0.3">
      <c r="B9" s="673">
        <v>1000</v>
      </c>
      <c r="C9" s="674"/>
      <c r="D9" s="675" t="s">
        <v>19</v>
      </c>
      <c r="E9" s="676"/>
      <c r="F9" s="677"/>
      <c r="G9" s="678"/>
      <c r="H9" s="677"/>
      <c r="I9" s="679"/>
      <c r="J9" s="680"/>
      <c r="K9" s="680"/>
    </row>
    <row r="10" spans="2:12" x14ac:dyDescent="0.3">
      <c r="B10" s="673"/>
      <c r="C10" s="681" t="s">
        <v>2970</v>
      </c>
      <c r="D10" s="682" t="s">
        <v>2971</v>
      </c>
      <c r="E10" s="683">
        <v>64762003.049999997</v>
      </c>
      <c r="F10" s="684">
        <v>0</v>
      </c>
      <c r="G10" s="685">
        <v>-2537429.9500000002</v>
      </c>
      <c r="H10" s="684">
        <v>62224573.099999994</v>
      </c>
      <c r="I10" s="685">
        <v>62224573.100000001</v>
      </c>
      <c r="J10" s="684">
        <v>43694940.850000001</v>
      </c>
      <c r="K10" s="686">
        <v>0</v>
      </c>
    </row>
    <row r="11" spans="2:12" x14ac:dyDescent="0.3">
      <c r="B11" s="673"/>
      <c r="C11" s="681" t="s">
        <v>2972</v>
      </c>
      <c r="D11" s="682" t="s">
        <v>2973</v>
      </c>
      <c r="E11" s="683">
        <v>17390671.050000001</v>
      </c>
      <c r="F11" s="684">
        <v>0</v>
      </c>
      <c r="G11" s="685">
        <v>3329564.57</v>
      </c>
      <c r="H11" s="684">
        <v>20720235.620000001</v>
      </c>
      <c r="I11" s="685">
        <v>20720235.620000001</v>
      </c>
      <c r="J11" s="684">
        <v>20720235.620000001</v>
      </c>
      <c r="K11" s="686">
        <v>0</v>
      </c>
    </row>
    <row r="12" spans="2:12" x14ac:dyDescent="0.3">
      <c r="B12" s="673"/>
      <c r="C12" s="681" t="s">
        <v>2974</v>
      </c>
      <c r="D12" s="682" t="s">
        <v>2975</v>
      </c>
      <c r="E12" s="683">
        <v>271356.03999999998</v>
      </c>
      <c r="F12" s="684">
        <v>0</v>
      </c>
      <c r="G12" s="685">
        <v>-105061.68</v>
      </c>
      <c r="H12" s="684">
        <v>166294.35999999999</v>
      </c>
      <c r="I12" s="685">
        <v>166294.35999999999</v>
      </c>
      <c r="J12" s="684">
        <v>166294.35999999999</v>
      </c>
      <c r="K12" s="686">
        <v>0</v>
      </c>
    </row>
    <row r="13" spans="2:12" x14ac:dyDescent="0.3">
      <c r="B13" s="673"/>
      <c r="C13" s="681" t="s">
        <v>2976</v>
      </c>
      <c r="D13" s="682" t="s">
        <v>2977</v>
      </c>
      <c r="E13" s="683">
        <v>12738930.93</v>
      </c>
      <c r="F13" s="684">
        <v>0</v>
      </c>
      <c r="G13" s="685">
        <v>-3452625.81</v>
      </c>
      <c r="H13" s="684">
        <v>9286305.1199999992</v>
      </c>
      <c r="I13" s="685">
        <v>9236750.4299999997</v>
      </c>
      <c r="J13" s="684">
        <v>9199712.8800000008</v>
      </c>
      <c r="K13" s="686">
        <v>49554.689999999478</v>
      </c>
      <c r="L13" s="620"/>
    </row>
    <row r="14" spans="2:12" x14ac:dyDescent="0.3">
      <c r="B14" s="673"/>
      <c r="C14" s="681" t="s">
        <v>2978</v>
      </c>
      <c r="D14" s="682" t="s">
        <v>2979</v>
      </c>
      <c r="E14" s="683">
        <v>4318277</v>
      </c>
      <c r="F14" s="684">
        <v>0</v>
      </c>
      <c r="G14" s="685">
        <v>650455.91</v>
      </c>
      <c r="H14" s="684">
        <v>4968732.91</v>
      </c>
      <c r="I14" s="685">
        <v>4968732.91</v>
      </c>
      <c r="J14" s="684">
        <v>4968732.91</v>
      </c>
      <c r="K14" s="686">
        <v>0</v>
      </c>
      <c r="L14" s="620"/>
    </row>
    <row r="15" spans="2:12" x14ac:dyDescent="0.3">
      <c r="B15" s="673"/>
      <c r="C15" s="681" t="s">
        <v>2980</v>
      </c>
      <c r="D15" s="682" t="s">
        <v>2981</v>
      </c>
      <c r="E15" s="683">
        <v>11342217</v>
      </c>
      <c r="F15" s="684">
        <v>0</v>
      </c>
      <c r="G15" s="685">
        <v>0</v>
      </c>
      <c r="H15" s="684">
        <v>11342217</v>
      </c>
      <c r="I15" s="685">
        <v>11163019.75</v>
      </c>
      <c r="J15" s="684">
        <v>9200662.3800000008</v>
      </c>
      <c r="K15" s="686">
        <v>179197.25</v>
      </c>
      <c r="L15" s="620"/>
    </row>
    <row r="16" spans="2:12" x14ac:dyDescent="0.3">
      <c r="B16" s="673"/>
      <c r="C16" s="681" t="s">
        <v>2982</v>
      </c>
      <c r="D16" s="682" t="s">
        <v>2983</v>
      </c>
      <c r="E16" s="683">
        <v>5701922.1299999999</v>
      </c>
      <c r="F16" s="684">
        <v>0</v>
      </c>
      <c r="G16" s="685">
        <v>0</v>
      </c>
      <c r="H16" s="684">
        <v>5701922.1299999999</v>
      </c>
      <c r="I16" s="685">
        <v>5326584.4800000004</v>
      </c>
      <c r="J16" s="684">
        <v>2664250.6</v>
      </c>
      <c r="K16" s="686">
        <v>375337.64999999944</v>
      </c>
      <c r="L16" s="620"/>
    </row>
    <row r="17" spans="2:12" x14ac:dyDescent="0.3">
      <c r="B17" s="673"/>
      <c r="C17" s="681" t="s">
        <v>2984</v>
      </c>
      <c r="D17" s="682" t="s">
        <v>2985</v>
      </c>
      <c r="E17" s="683">
        <v>6129844.9500000002</v>
      </c>
      <c r="F17" s="684">
        <v>0</v>
      </c>
      <c r="G17" s="685">
        <v>0</v>
      </c>
      <c r="H17" s="684">
        <v>6129844.9500000002</v>
      </c>
      <c r="I17" s="685">
        <v>5638107.5300000003</v>
      </c>
      <c r="J17" s="684">
        <v>2796449.58</v>
      </c>
      <c r="K17" s="686">
        <v>491737.41999999993</v>
      </c>
      <c r="L17" s="620"/>
    </row>
    <row r="18" spans="2:12" x14ac:dyDescent="0.3">
      <c r="B18" s="673"/>
      <c r="C18" s="681" t="s">
        <v>2986</v>
      </c>
      <c r="D18" s="682" t="s">
        <v>2987</v>
      </c>
      <c r="E18" s="683">
        <v>762741.04</v>
      </c>
      <c r="F18" s="684">
        <v>0</v>
      </c>
      <c r="G18" s="685">
        <v>0</v>
      </c>
      <c r="H18" s="684">
        <v>762741.04</v>
      </c>
      <c r="I18" s="685">
        <v>644839.68999999994</v>
      </c>
      <c r="J18" s="684">
        <v>644839.68999999994</v>
      </c>
      <c r="K18" s="686">
        <v>117901.35000000009</v>
      </c>
      <c r="L18" s="620"/>
    </row>
    <row r="19" spans="2:12" x14ac:dyDescent="0.3">
      <c r="B19" s="673"/>
      <c r="C19" s="681" t="s">
        <v>2988</v>
      </c>
      <c r="D19" s="682" t="s">
        <v>2989</v>
      </c>
      <c r="E19" s="683">
        <v>7000047.21</v>
      </c>
      <c r="F19" s="684">
        <v>0</v>
      </c>
      <c r="G19" s="685">
        <v>0</v>
      </c>
      <c r="H19" s="684">
        <v>7000047.21</v>
      </c>
      <c r="I19" s="685">
        <v>6700810.7300000004</v>
      </c>
      <c r="J19" s="684">
        <v>5572066.5</v>
      </c>
      <c r="K19" s="686">
        <v>299236.47999999952</v>
      </c>
      <c r="L19" s="620"/>
    </row>
    <row r="20" spans="2:12" x14ac:dyDescent="0.3">
      <c r="B20" s="673"/>
      <c r="C20" s="681" t="s">
        <v>2990</v>
      </c>
      <c r="D20" s="682" t="s">
        <v>2991</v>
      </c>
      <c r="E20" s="683">
        <v>800000.01</v>
      </c>
      <c r="F20" s="684">
        <v>0</v>
      </c>
      <c r="G20" s="685">
        <v>0</v>
      </c>
      <c r="H20" s="684">
        <v>800000.01</v>
      </c>
      <c r="I20" s="685">
        <v>774580.22</v>
      </c>
      <c r="J20" s="684">
        <v>180587.72</v>
      </c>
      <c r="K20" s="686">
        <v>25419.790000000037</v>
      </c>
      <c r="L20" s="620"/>
    </row>
    <row r="21" spans="2:12" x14ac:dyDescent="0.3">
      <c r="B21" s="673"/>
      <c r="C21" s="681" t="s">
        <v>2992</v>
      </c>
      <c r="D21" s="682" t="s">
        <v>2993</v>
      </c>
      <c r="E21" s="683">
        <v>20462208</v>
      </c>
      <c r="F21" s="684">
        <v>0</v>
      </c>
      <c r="G21" s="685">
        <v>-5311721.53</v>
      </c>
      <c r="H21" s="684">
        <v>15150486.469999999</v>
      </c>
      <c r="I21" s="685">
        <v>15150486.470000001</v>
      </c>
      <c r="J21" s="684">
        <v>15150486.470000001</v>
      </c>
      <c r="K21" s="686">
        <v>0</v>
      </c>
      <c r="L21" s="620"/>
    </row>
    <row r="22" spans="2:12" x14ac:dyDescent="0.3">
      <c r="B22" s="673"/>
      <c r="C22" s="681" t="s">
        <v>2994</v>
      </c>
      <c r="D22" s="682" t="s">
        <v>2995</v>
      </c>
      <c r="E22" s="683">
        <v>36642609.810000002</v>
      </c>
      <c r="F22" s="684">
        <v>0</v>
      </c>
      <c r="G22" s="685">
        <v>-1140587.72</v>
      </c>
      <c r="H22" s="684">
        <v>35502022.090000004</v>
      </c>
      <c r="I22" s="685">
        <v>33950844.770000003</v>
      </c>
      <c r="J22" s="684">
        <v>30472388.600000001</v>
      </c>
      <c r="K22" s="686">
        <v>1551177.3200000003</v>
      </c>
      <c r="L22" s="620"/>
    </row>
    <row r="23" spans="2:12" x14ac:dyDescent="0.3">
      <c r="B23" s="673"/>
      <c r="C23" s="681" t="s">
        <v>2996</v>
      </c>
      <c r="D23" s="682" t="s">
        <v>2997</v>
      </c>
      <c r="E23" s="683">
        <v>37405</v>
      </c>
      <c r="F23" s="684">
        <v>0</v>
      </c>
      <c r="G23" s="685">
        <v>0</v>
      </c>
      <c r="H23" s="684">
        <v>37405</v>
      </c>
      <c r="I23" s="685">
        <v>0</v>
      </c>
      <c r="J23" s="684">
        <v>0</v>
      </c>
      <c r="K23" s="686">
        <v>37405</v>
      </c>
      <c r="L23" s="620"/>
    </row>
    <row r="24" spans="2:12" x14ac:dyDescent="0.3">
      <c r="B24" s="687"/>
      <c r="C24" s="688" t="s">
        <v>2998</v>
      </c>
      <c r="D24" s="689" t="s">
        <v>2999</v>
      </c>
      <c r="E24" s="683">
        <v>1198000</v>
      </c>
      <c r="F24" s="684">
        <v>0</v>
      </c>
      <c r="G24" s="685">
        <v>0</v>
      </c>
      <c r="H24" s="684">
        <v>1198000</v>
      </c>
      <c r="I24" s="685">
        <v>786491</v>
      </c>
      <c r="J24" s="684">
        <v>786491</v>
      </c>
      <c r="K24" s="686">
        <v>411509</v>
      </c>
      <c r="L24" s="620"/>
    </row>
    <row r="25" spans="2:12" ht="18" thickBot="1" x14ac:dyDescent="0.35">
      <c r="B25" s="687"/>
      <c r="C25" s="690"/>
      <c r="D25" s="691" t="s">
        <v>3000</v>
      </c>
      <c r="E25" s="692">
        <v>189558233.22</v>
      </c>
      <c r="F25" s="692">
        <v>0</v>
      </c>
      <c r="G25" s="692">
        <v>-8567406.2100000009</v>
      </c>
      <c r="H25" s="692">
        <v>180990827.01000002</v>
      </c>
      <c r="I25" s="692">
        <v>177452351.06</v>
      </c>
      <c r="J25" s="692">
        <v>146218139.15999997</v>
      </c>
      <c r="K25" s="693">
        <v>3538475.9499999988</v>
      </c>
      <c r="L25" s="620"/>
    </row>
    <row r="26" spans="2:12" x14ac:dyDescent="0.3">
      <c r="B26" s="665"/>
      <c r="C26" s="694"/>
      <c r="D26" s="695"/>
      <c r="E26" s="696"/>
      <c r="F26" s="697"/>
      <c r="G26" s="698"/>
      <c r="H26" s="697"/>
      <c r="I26" s="698"/>
      <c r="J26" s="697"/>
      <c r="K26" s="699"/>
    </row>
    <row r="27" spans="2:12" x14ac:dyDescent="0.3">
      <c r="B27" s="673">
        <v>2000</v>
      </c>
      <c r="C27" s="674"/>
      <c r="D27" s="675" t="s">
        <v>20</v>
      </c>
      <c r="E27" s="700"/>
      <c r="F27" s="701"/>
      <c r="G27" s="702"/>
      <c r="H27" s="701"/>
      <c r="I27" s="702"/>
      <c r="J27" s="701"/>
      <c r="K27" s="703"/>
    </row>
    <row r="28" spans="2:12" x14ac:dyDescent="0.3">
      <c r="B28" s="673"/>
      <c r="C28" s="681" t="s">
        <v>3001</v>
      </c>
      <c r="D28" s="682" t="s">
        <v>3002</v>
      </c>
      <c r="E28" s="683">
        <v>594730</v>
      </c>
      <c r="F28" s="684">
        <v>0</v>
      </c>
      <c r="G28" s="685">
        <v>28927.8</v>
      </c>
      <c r="H28" s="684">
        <v>623657.80000000005</v>
      </c>
      <c r="I28" s="685">
        <v>623657.80000000005</v>
      </c>
      <c r="J28" s="684">
        <v>415314.85</v>
      </c>
      <c r="K28" s="686">
        <v>0</v>
      </c>
    </row>
    <row r="29" spans="2:12" x14ac:dyDescent="0.3">
      <c r="B29" s="673"/>
      <c r="C29" s="681" t="s">
        <v>3003</v>
      </c>
      <c r="D29" s="682" t="s">
        <v>3004</v>
      </c>
      <c r="E29" s="683">
        <v>297522</v>
      </c>
      <c r="F29" s="684">
        <v>0</v>
      </c>
      <c r="G29" s="685">
        <v>-112672.25</v>
      </c>
      <c r="H29" s="684">
        <v>184849.75</v>
      </c>
      <c r="I29" s="685">
        <v>184849.75</v>
      </c>
      <c r="J29" s="684">
        <v>115474.97</v>
      </c>
      <c r="K29" s="686">
        <v>0</v>
      </c>
    </row>
    <row r="30" spans="2:12" x14ac:dyDescent="0.3">
      <c r="B30" s="673"/>
      <c r="C30" s="681" t="s">
        <v>3005</v>
      </c>
      <c r="D30" s="682" t="s">
        <v>3006</v>
      </c>
      <c r="E30" s="683">
        <v>994323</v>
      </c>
      <c r="F30" s="684">
        <v>0</v>
      </c>
      <c r="G30" s="685">
        <v>-685615.45</v>
      </c>
      <c r="H30" s="684">
        <v>308707.55</v>
      </c>
      <c r="I30" s="685">
        <v>308707.55</v>
      </c>
      <c r="J30" s="684">
        <v>49870.95</v>
      </c>
      <c r="K30" s="686">
        <v>0</v>
      </c>
    </row>
    <row r="31" spans="2:12" x14ac:dyDescent="0.3">
      <c r="B31" s="673"/>
      <c r="C31" s="681" t="s">
        <v>3007</v>
      </c>
      <c r="D31" s="682" t="s">
        <v>3008</v>
      </c>
      <c r="E31" s="683">
        <v>398776</v>
      </c>
      <c r="F31" s="684">
        <v>0</v>
      </c>
      <c r="G31" s="685">
        <v>-120942.29</v>
      </c>
      <c r="H31" s="684">
        <v>277833.71000000002</v>
      </c>
      <c r="I31" s="685">
        <v>277833.71000000002</v>
      </c>
      <c r="J31" s="684">
        <v>72856.490000000005</v>
      </c>
      <c r="K31" s="686">
        <v>0</v>
      </c>
    </row>
    <row r="32" spans="2:12" x14ac:dyDescent="0.3">
      <c r="B32" s="673"/>
      <c r="C32" s="681" t="s">
        <v>3009</v>
      </c>
      <c r="D32" s="682" t="s">
        <v>3010</v>
      </c>
      <c r="E32" s="683">
        <v>3063126</v>
      </c>
      <c r="F32" s="684">
        <v>0</v>
      </c>
      <c r="G32" s="685">
        <v>614259.68000000005</v>
      </c>
      <c r="H32" s="684">
        <v>3677385.68</v>
      </c>
      <c r="I32" s="685">
        <v>3677385.68</v>
      </c>
      <c r="J32" s="684">
        <v>1631730.95</v>
      </c>
      <c r="K32" s="686">
        <v>0</v>
      </c>
    </row>
    <row r="33" spans="2:11" x14ac:dyDescent="0.3">
      <c r="B33" s="673"/>
      <c r="C33" s="681" t="s">
        <v>3011</v>
      </c>
      <c r="D33" s="682" t="s">
        <v>3012</v>
      </c>
      <c r="E33" s="683">
        <v>8494045</v>
      </c>
      <c r="F33" s="684">
        <v>139999.97</v>
      </c>
      <c r="G33" s="685">
        <v>-2281127.84</v>
      </c>
      <c r="H33" s="684">
        <v>6352917.1299999999</v>
      </c>
      <c r="I33" s="685">
        <v>6352917.1299999999</v>
      </c>
      <c r="J33" s="684">
        <v>4733881.55</v>
      </c>
      <c r="K33" s="686">
        <v>0</v>
      </c>
    </row>
    <row r="34" spans="2:11" x14ac:dyDescent="0.3">
      <c r="B34" s="673"/>
      <c r="C34" s="681" t="s">
        <v>3013</v>
      </c>
      <c r="D34" s="682" t="s">
        <v>3014</v>
      </c>
      <c r="E34" s="683">
        <v>12127</v>
      </c>
      <c r="F34" s="684">
        <v>0</v>
      </c>
      <c r="G34" s="685">
        <v>-11035.8</v>
      </c>
      <c r="H34" s="684">
        <v>1091.2</v>
      </c>
      <c r="I34" s="685">
        <v>1091.2</v>
      </c>
      <c r="J34" s="684">
        <v>1091.2</v>
      </c>
      <c r="K34" s="686">
        <v>0</v>
      </c>
    </row>
    <row r="35" spans="2:11" x14ac:dyDescent="0.3">
      <c r="B35" s="673"/>
      <c r="C35" s="681" t="s">
        <v>3015</v>
      </c>
      <c r="D35" s="682" t="s">
        <v>240</v>
      </c>
      <c r="E35" s="683">
        <v>12511878.109999999</v>
      </c>
      <c r="F35" s="684">
        <v>0</v>
      </c>
      <c r="G35" s="685">
        <v>-195712.32</v>
      </c>
      <c r="H35" s="684">
        <v>12316165.789999999</v>
      </c>
      <c r="I35" s="685">
        <v>12316165.789999999</v>
      </c>
      <c r="J35" s="684">
        <v>11730460.91</v>
      </c>
      <c r="K35" s="686">
        <v>0</v>
      </c>
    </row>
    <row r="36" spans="2:11" x14ac:dyDescent="0.3">
      <c r="B36" s="687"/>
      <c r="C36" s="688" t="s">
        <v>3016</v>
      </c>
      <c r="D36" s="689" t="s">
        <v>3017</v>
      </c>
      <c r="E36" s="683">
        <v>594286</v>
      </c>
      <c r="F36" s="684">
        <v>0</v>
      </c>
      <c r="G36" s="685">
        <v>-337972.83</v>
      </c>
      <c r="H36" s="684">
        <v>256313.17</v>
      </c>
      <c r="I36" s="685">
        <v>256313.17</v>
      </c>
      <c r="J36" s="684">
        <v>240349.97</v>
      </c>
      <c r="K36" s="686">
        <v>0</v>
      </c>
    </row>
    <row r="37" spans="2:11" x14ac:dyDescent="0.3">
      <c r="B37" s="673"/>
      <c r="C37" s="688" t="s">
        <v>3018</v>
      </c>
      <c r="D37" s="689" t="s">
        <v>3019</v>
      </c>
      <c r="E37" s="683">
        <v>329811.01</v>
      </c>
      <c r="F37" s="684">
        <v>0</v>
      </c>
      <c r="G37" s="685">
        <v>-276877.18</v>
      </c>
      <c r="H37" s="684">
        <v>52933.83</v>
      </c>
      <c r="I37" s="685">
        <v>52933.83</v>
      </c>
      <c r="J37" s="684">
        <v>51486.38</v>
      </c>
      <c r="K37" s="686">
        <v>0</v>
      </c>
    </row>
    <row r="38" spans="2:11" x14ac:dyDescent="0.3">
      <c r="B38" s="687"/>
      <c r="C38" s="681" t="s">
        <v>3020</v>
      </c>
      <c r="D38" s="704" t="s">
        <v>3021</v>
      </c>
      <c r="E38" s="683">
        <v>96708</v>
      </c>
      <c r="F38" s="684">
        <v>0</v>
      </c>
      <c r="G38" s="685">
        <v>-71691.850000000006</v>
      </c>
      <c r="H38" s="684">
        <v>25016.15</v>
      </c>
      <c r="I38" s="685">
        <v>25016.15</v>
      </c>
      <c r="J38" s="684">
        <v>25016.15</v>
      </c>
      <c r="K38" s="686">
        <v>0</v>
      </c>
    </row>
    <row r="39" spans="2:11" ht="28.5" customHeight="1" x14ac:dyDescent="0.3">
      <c r="B39" s="687"/>
      <c r="C39" s="688" t="s">
        <v>3022</v>
      </c>
      <c r="D39" s="704" t="s">
        <v>3023</v>
      </c>
      <c r="E39" s="683">
        <v>104540</v>
      </c>
      <c r="F39" s="684">
        <v>0</v>
      </c>
      <c r="G39" s="685">
        <v>-96109</v>
      </c>
      <c r="H39" s="684">
        <v>8431</v>
      </c>
      <c r="I39" s="685">
        <v>8431</v>
      </c>
      <c r="J39" s="684">
        <v>862</v>
      </c>
      <c r="K39" s="686">
        <v>0</v>
      </c>
    </row>
    <row r="40" spans="2:11" ht="25.5" x14ac:dyDescent="0.3">
      <c r="B40" s="687"/>
      <c r="C40" s="688" t="s">
        <v>3024</v>
      </c>
      <c r="D40" s="704" t="s">
        <v>3025</v>
      </c>
      <c r="E40" s="683">
        <v>165976</v>
      </c>
      <c r="F40" s="684">
        <v>0</v>
      </c>
      <c r="G40" s="685">
        <v>-114264.37</v>
      </c>
      <c r="H40" s="684">
        <v>51711.63</v>
      </c>
      <c r="I40" s="685">
        <v>51711.63</v>
      </c>
      <c r="J40" s="684">
        <v>48530.91</v>
      </c>
      <c r="K40" s="686">
        <v>0</v>
      </c>
    </row>
    <row r="41" spans="2:11" x14ac:dyDescent="0.3">
      <c r="B41" s="687"/>
      <c r="C41" s="688" t="s">
        <v>3026</v>
      </c>
      <c r="D41" s="689" t="s">
        <v>3027</v>
      </c>
      <c r="E41" s="683">
        <v>659114</v>
      </c>
      <c r="F41" s="684">
        <v>0</v>
      </c>
      <c r="G41" s="685">
        <v>6098.07</v>
      </c>
      <c r="H41" s="684">
        <v>665212.06999999995</v>
      </c>
      <c r="I41" s="685">
        <v>665212.06999999995</v>
      </c>
      <c r="J41" s="684">
        <v>88671.01</v>
      </c>
      <c r="K41" s="686">
        <v>0</v>
      </c>
    </row>
    <row r="42" spans="2:11" x14ac:dyDescent="0.3">
      <c r="B42" s="687"/>
      <c r="C42" s="688" t="s">
        <v>3028</v>
      </c>
      <c r="D42" s="689" t="s">
        <v>3029</v>
      </c>
      <c r="E42" s="683">
        <v>241445.11</v>
      </c>
      <c r="F42" s="684">
        <v>0</v>
      </c>
      <c r="G42" s="685">
        <v>-45769.22</v>
      </c>
      <c r="H42" s="684">
        <v>195675.89</v>
      </c>
      <c r="I42" s="685">
        <v>195675.89</v>
      </c>
      <c r="J42" s="684">
        <v>9932.81</v>
      </c>
      <c r="K42" s="686">
        <v>0</v>
      </c>
    </row>
    <row r="43" spans="2:11" x14ac:dyDescent="0.3">
      <c r="B43" s="687"/>
      <c r="C43" s="688" t="s">
        <v>3030</v>
      </c>
      <c r="D43" s="689" t="s">
        <v>3031</v>
      </c>
      <c r="E43" s="683">
        <v>1093773.8899999999</v>
      </c>
      <c r="F43" s="684">
        <v>0</v>
      </c>
      <c r="G43" s="685">
        <v>-955293.47</v>
      </c>
      <c r="H43" s="684">
        <v>138480.42000000001</v>
      </c>
      <c r="I43" s="685">
        <v>138480.42000000001</v>
      </c>
      <c r="J43" s="684">
        <v>127400.87</v>
      </c>
      <c r="K43" s="686">
        <v>0</v>
      </c>
    </row>
    <row r="44" spans="2:11" ht="18" thickBot="1" x14ac:dyDescent="0.35">
      <c r="B44" s="687"/>
      <c r="C44" s="690"/>
      <c r="D44" s="691" t="s">
        <v>3032</v>
      </c>
      <c r="E44" s="692">
        <v>29652181.120000001</v>
      </c>
      <c r="F44" s="692">
        <v>139999.97</v>
      </c>
      <c r="G44" s="692">
        <v>-4655798.32</v>
      </c>
      <c r="H44" s="692">
        <v>25136382.77</v>
      </c>
      <c r="I44" s="692">
        <v>25136382.77</v>
      </c>
      <c r="J44" s="692">
        <v>19342931.969999999</v>
      </c>
      <c r="K44" s="693">
        <v>0</v>
      </c>
    </row>
    <row r="45" spans="2:11" x14ac:dyDescent="0.3">
      <c r="B45" s="665"/>
      <c r="C45" s="694"/>
      <c r="D45" s="705"/>
      <c r="E45" s="696"/>
      <c r="F45" s="697"/>
      <c r="G45" s="698"/>
      <c r="H45" s="697"/>
      <c r="I45" s="698"/>
      <c r="J45" s="697"/>
      <c r="K45" s="699"/>
    </row>
    <row r="46" spans="2:11" x14ac:dyDescent="0.3">
      <c r="B46" s="673">
        <v>3000</v>
      </c>
      <c r="C46" s="674"/>
      <c r="D46" s="706" t="s">
        <v>3033</v>
      </c>
      <c r="E46" s="700"/>
      <c r="F46" s="701"/>
      <c r="G46" s="702"/>
      <c r="H46" s="701"/>
      <c r="I46" s="702"/>
      <c r="J46" s="701"/>
      <c r="K46" s="703"/>
    </row>
    <row r="47" spans="2:11" x14ac:dyDescent="0.3">
      <c r="B47" s="673"/>
      <c r="C47" s="681" t="s">
        <v>3034</v>
      </c>
      <c r="D47" s="682" t="s">
        <v>3035</v>
      </c>
      <c r="E47" s="683">
        <v>103581249</v>
      </c>
      <c r="F47" s="684">
        <v>3889920</v>
      </c>
      <c r="G47" s="685">
        <v>11260298.02</v>
      </c>
      <c r="H47" s="684">
        <v>118731467.02</v>
      </c>
      <c r="I47" s="685">
        <v>118731467.02</v>
      </c>
      <c r="J47" s="684">
        <v>86501585.659999996</v>
      </c>
      <c r="K47" s="686">
        <v>0</v>
      </c>
    </row>
    <row r="48" spans="2:11" x14ac:dyDescent="0.3">
      <c r="B48" s="673"/>
      <c r="C48" s="681" t="s">
        <v>3036</v>
      </c>
      <c r="D48" s="682" t="s">
        <v>3037</v>
      </c>
      <c r="E48" s="683">
        <v>609209.91</v>
      </c>
      <c r="F48" s="684">
        <v>0</v>
      </c>
      <c r="G48" s="685">
        <v>101996.4</v>
      </c>
      <c r="H48" s="684">
        <v>711206.31</v>
      </c>
      <c r="I48" s="685">
        <v>711206.31</v>
      </c>
      <c r="J48" s="684">
        <v>589450.39</v>
      </c>
      <c r="K48" s="686">
        <v>0</v>
      </c>
    </row>
    <row r="49" spans="2:11" x14ac:dyDescent="0.3">
      <c r="B49" s="673"/>
      <c r="C49" s="681" t="s">
        <v>3038</v>
      </c>
      <c r="D49" s="682" t="s">
        <v>3039</v>
      </c>
      <c r="E49" s="683">
        <v>211639.48</v>
      </c>
      <c r="F49" s="684">
        <v>0</v>
      </c>
      <c r="G49" s="685">
        <v>-15286.36</v>
      </c>
      <c r="H49" s="684">
        <v>196353.12</v>
      </c>
      <c r="I49" s="685">
        <v>196353.12</v>
      </c>
      <c r="J49" s="684">
        <v>195088.2</v>
      </c>
      <c r="K49" s="686">
        <v>0</v>
      </c>
    </row>
    <row r="50" spans="2:11" x14ac:dyDescent="0.3">
      <c r="B50" s="673"/>
      <c r="C50" s="681" t="s">
        <v>3040</v>
      </c>
      <c r="D50" s="682" t="s">
        <v>3041</v>
      </c>
      <c r="E50" s="683">
        <v>78357.95</v>
      </c>
      <c r="F50" s="684">
        <v>0</v>
      </c>
      <c r="G50" s="685">
        <v>-20813.46</v>
      </c>
      <c r="H50" s="684">
        <v>57544.49</v>
      </c>
      <c r="I50" s="685">
        <v>57544.49</v>
      </c>
      <c r="J50" s="684">
        <v>25474.880000000001</v>
      </c>
      <c r="K50" s="686">
        <v>0</v>
      </c>
    </row>
    <row r="51" spans="2:11" x14ac:dyDescent="0.3">
      <c r="B51" s="673"/>
      <c r="C51" s="681" t="s">
        <v>3042</v>
      </c>
      <c r="D51" s="682" t="s">
        <v>3043</v>
      </c>
      <c r="E51" s="683">
        <v>130013.66</v>
      </c>
      <c r="F51" s="684">
        <v>0</v>
      </c>
      <c r="G51" s="685">
        <v>53875.11</v>
      </c>
      <c r="H51" s="684">
        <v>183888.77</v>
      </c>
      <c r="I51" s="685">
        <v>183888.77</v>
      </c>
      <c r="J51" s="684">
        <v>183888.77</v>
      </c>
      <c r="K51" s="686">
        <v>0</v>
      </c>
    </row>
    <row r="52" spans="2:11" x14ac:dyDescent="0.3">
      <c r="B52" s="673"/>
      <c r="C52" s="681" t="s">
        <v>3044</v>
      </c>
      <c r="D52" s="682" t="s">
        <v>3045</v>
      </c>
      <c r="E52" s="683">
        <v>535715.73</v>
      </c>
      <c r="F52" s="684">
        <v>0</v>
      </c>
      <c r="G52" s="685">
        <v>-50266.63</v>
      </c>
      <c r="H52" s="684">
        <v>485449.1</v>
      </c>
      <c r="I52" s="685">
        <v>485449.1</v>
      </c>
      <c r="J52" s="684">
        <v>450047.58</v>
      </c>
      <c r="K52" s="686">
        <v>0</v>
      </c>
    </row>
    <row r="53" spans="2:11" x14ac:dyDescent="0.3">
      <c r="B53" s="673"/>
      <c r="C53" s="681" t="s">
        <v>3046</v>
      </c>
      <c r="D53" s="682" t="s">
        <v>3047</v>
      </c>
      <c r="E53" s="683">
        <v>1656480</v>
      </c>
      <c r="F53" s="684">
        <v>0</v>
      </c>
      <c r="G53" s="685">
        <v>0</v>
      </c>
      <c r="H53" s="684">
        <v>1656480</v>
      </c>
      <c r="I53" s="685">
        <v>1656480</v>
      </c>
      <c r="J53" s="684">
        <v>1434300</v>
      </c>
      <c r="K53" s="686">
        <v>0</v>
      </c>
    </row>
    <row r="54" spans="2:11" ht="25.5" x14ac:dyDescent="0.3">
      <c r="B54" s="673"/>
      <c r="C54" s="681" t="s">
        <v>3048</v>
      </c>
      <c r="D54" s="704" t="s">
        <v>3049</v>
      </c>
      <c r="E54" s="683">
        <v>1014990.72</v>
      </c>
      <c r="F54" s="684">
        <v>0</v>
      </c>
      <c r="G54" s="685">
        <v>-87593.919999999998</v>
      </c>
      <c r="H54" s="684">
        <v>927396.8</v>
      </c>
      <c r="I54" s="685">
        <v>927396.8</v>
      </c>
      <c r="J54" s="684">
        <v>452214.4</v>
      </c>
      <c r="K54" s="686">
        <v>0</v>
      </c>
    </row>
    <row r="55" spans="2:11" x14ac:dyDescent="0.3">
      <c r="B55" s="673"/>
      <c r="C55" s="681" t="s">
        <v>3050</v>
      </c>
      <c r="D55" s="682" t="s">
        <v>3051</v>
      </c>
      <c r="E55" s="683">
        <v>6438867.1200000001</v>
      </c>
      <c r="F55" s="684">
        <v>0</v>
      </c>
      <c r="G55" s="685">
        <v>-250528.52</v>
      </c>
      <c r="H55" s="684">
        <v>6188338.5999999996</v>
      </c>
      <c r="I55" s="685">
        <v>6188338.5999999996</v>
      </c>
      <c r="J55" s="684">
        <v>4491552.47</v>
      </c>
      <c r="K55" s="686">
        <v>0</v>
      </c>
    </row>
    <row r="56" spans="2:11" x14ac:dyDescent="0.3">
      <c r="B56" s="673"/>
      <c r="C56" s="681" t="s">
        <v>3052</v>
      </c>
      <c r="D56" s="682" t="s">
        <v>3053</v>
      </c>
      <c r="E56" s="683">
        <v>4991409.43</v>
      </c>
      <c r="F56" s="684">
        <v>0</v>
      </c>
      <c r="G56" s="685">
        <v>-1156120.23</v>
      </c>
      <c r="H56" s="684">
        <v>3835289.2</v>
      </c>
      <c r="I56" s="685">
        <v>3835289.2</v>
      </c>
      <c r="J56" s="684">
        <v>2733347.2</v>
      </c>
      <c r="K56" s="686">
        <v>0</v>
      </c>
    </row>
    <row r="57" spans="2:11" x14ac:dyDescent="0.3">
      <c r="B57" s="673"/>
      <c r="C57" s="681" t="s">
        <v>3054</v>
      </c>
      <c r="D57" s="682" t="s">
        <v>3055</v>
      </c>
      <c r="E57" s="683">
        <v>89088</v>
      </c>
      <c r="F57" s="684">
        <v>0</v>
      </c>
      <c r="G57" s="685">
        <v>-77604</v>
      </c>
      <c r="H57" s="684">
        <v>11484</v>
      </c>
      <c r="I57" s="685">
        <v>11484</v>
      </c>
      <c r="J57" s="684">
        <v>11484</v>
      </c>
      <c r="K57" s="686">
        <v>0</v>
      </c>
    </row>
    <row r="58" spans="2:11" x14ac:dyDescent="0.3">
      <c r="B58" s="673"/>
      <c r="C58" s="681" t="s">
        <v>3056</v>
      </c>
      <c r="D58" s="682" t="s">
        <v>3057</v>
      </c>
      <c r="E58" s="683">
        <v>1887740.52</v>
      </c>
      <c r="F58" s="684">
        <v>0</v>
      </c>
      <c r="G58" s="685">
        <v>3561396.89</v>
      </c>
      <c r="H58" s="684">
        <v>5449137.4100000001</v>
      </c>
      <c r="I58" s="685">
        <v>5449137.4100000001</v>
      </c>
      <c r="J58" s="684">
        <v>4777330.6900000004</v>
      </c>
      <c r="K58" s="686">
        <v>0</v>
      </c>
    </row>
    <row r="59" spans="2:11" x14ac:dyDescent="0.3">
      <c r="B59" s="673"/>
      <c r="C59" s="681" t="s">
        <v>3058</v>
      </c>
      <c r="D59" s="682" t="s">
        <v>3059</v>
      </c>
      <c r="E59" s="683">
        <v>2017913.68</v>
      </c>
      <c r="F59" s="684">
        <v>0</v>
      </c>
      <c r="G59" s="685">
        <v>-757437.8</v>
      </c>
      <c r="H59" s="684">
        <v>1260475.8799999999</v>
      </c>
      <c r="I59" s="685">
        <v>1260475.8799999999</v>
      </c>
      <c r="J59" s="684">
        <v>417600</v>
      </c>
      <c r="K59" s="686">
        <v>0</v>
      </c>
    </row>
    <row r="60" spans="2:11" ht="25.5" x14ac:dyDescent="0.3">
      <c r="B60" s="673"/>
      <c r="C60" s="681" t="s">
        <v>3060</v>
      </c>
      <c r="D60" s="704" t="s">
        <v>3061</v>
      </c>
      <c r="E60" s="683">
        <v>1694397.63</v>
      </c>
      <c r="F60" s="684">
        <v>0</v>
      </c>
      <c r="G60" s="685">
        <v>-440152.92</v>
      </c>
      <c r="H60" s="684">
        <v>1254244.71</v>
      </c>
      <c r="I60" s="685">
        <v>1254244.71</v>
      </c>
      <c r="J60" s="684">
        <v>1213875.6499999999</v>
      </c>
      <c r="K60" s="686">
        <v>0</v>
      </c>
    </row>
    <row r="61" spans="2:11" x14ac:dyDescent="0.3">
      <c r="B61" s="673"/>
      <c r="C61" s="681" t="s">
        <v>3062</v>
      </c>
      <c r="D61" s="682" t="s">
        <v>3063</v>
      </c>
      <c r="E61" s="683">
        <v>448400</v>
      </c>
      <c r="F61" s="684">
        <v>0</v>
      </c>
      <c r="G61" s="685">
        <v>-44200</v>
      </c>
      <c r="H61" s="684">
        <v>404200</v>
      </c>
      <c r="I61" s="685">
        <v>404200</v>
      </c>
      <c r="J61" s="684">
        <v>404200</v>
      </c>
      <c r="K61" s="686">
        <v>0</v>
      </c>
    </row>
    <row r="62" spans="2:11" x14ac:dyDescent="0.3">
      <c r="B62" s="673"/>
      <c r="C62" s="681" t="s">
        <v>3064</v>
      </c>
      <c r="D62" s="682" t="s">
        <v>3065</v>
      </c>
      <c r="E62" s="683">
        <v>1512311.17</v>
      </c>
      <c r="F62" s="684">
        <v>0</v>
      </c>
      <c r="G62" s="685">
        <v>-165839.01</v>
      </c>
      <c r="H62" s="684">
        <v>1346472.16</v>
      </c>
      <c r="I62" s="685">
        <v>1346472.16</v>
      </c>
      <c r="J62" s="684">
        <v>522477.51</v>
      </c>
      <c r="K62" s="686">
        <v>0</v>
      </c>
    </row>
    <row r="63" spans="2:11" x14ac:dyDescent="0.3">
      <c r="B63" s="673"/>
      <c r="C63" s="681" t="s">
        <v>3066</v>
      </c>
      <c r="D63" s="682" t="s">
        <v>3067</v>
      </c>
      <c r="E63" s="683">
        <v>162500</v>
      </c>
      <c r="F63" s="684">
        <v>0</v>
      </c>
      <c r="G63" s="685">
        <v>-162500</v>
      </c>
      <c r="H63" s="684">
        <v>0</v>
      </c>
      <c r="I63" s="685">
        <v>0</v>
      </c>
      <c r="J63" s="684">
        <v>0</v>
      </c>
      <c r="K63" s="686">
        <v>0</v>
      </c>
    </row>
    <row r="64" spans="2:11" x14ac:dyDescent="0.3">
      <c r="B64" s="673"/>
      <c r="C64" s="681" t="s">
        <v>3068</v>
      </c>
      <c r="D64" s="682" t="s">
        <v>3069</v>
      </c>
      <c r="E64" s="683">
        <v>248679</v>
      </c>
      <c r="F64" s="684">
        <v>0</v>
      </c>
      <c r="G64" s="685">
        <v>27289.88</v>
      </c>
      <c r="H64" s="684">
        <v>275968.88</v>
      </c>
      <c r="I64" s="685">
        <v>275968.88</v>
      </c>
      <c r="J64" s="684">
        <v>275968.88</v>
      </c>
      <c r="K64" s="686">
        <v>0</v>
      </c>
    </row>
    <row r="65" spans="2:11" x14ac:dyDescent="0.3">
      <c r="B65" s="673"/>
      <c r="C65" s="681" t="s">
        <v>3070</v>
      </c>
      <c r="D65" s="682" t="s">
        <v>3071</v>
      </c>
      <c r="E65" s="683">
        <v>846424</v>
      </c>
      <c r="F65" s="684">
        <v>0</v>
      </c>
      <c r="G65" s="685">
        <v>-222063.47</v>
      </c>
      <c r="H65" s="684">
        <v>624360.53</v>
      </c>
      <c r="I65" s="685">
        <v>624360.53</v>
      </c>
      <c r="J65" s="684">
        <v>411271.83</v>
      </c>
      <c r="K65" s="686">
        <v>0</v>
      </c>
    </row>
    <row r="66" spans="2:11" x14ac:dyDescent="0.3">
      <c r="B66" s="673"/>
      <c r="C66" s="681" t="s">
        <v>3072</v>
      </c>
      <c r="D66" s="682" t="s">
        <v>3073</v>
      </c>
      <c r="E66" s="683">
        <v>842366</v>
      </c>
      <c r="F66" s="684">
        <v>0</v>
      </c>
      <c r="G66" s="685">
        <v>-42784.69</v>
      </c>
      <c r="H66" s="684">
        <v>799581.31</v>
      </c>
      <c r="I66" s="685">
        <v>799581.31</v>
      </c>
      <c r="J66" s="684">
        <v>799581.31</v>
      </c>
      <c r="K66" s="686">
        <v>0</v>
      </c>
    </row>
    <row r="67" spans="2:11" x14ac:dyDescent="0.3">
      <c r="B67" s="673"/>
      <c r="C67" s="681" t="s">
        <v>3074</v>
      </c>
      <c r="D67" s="682" t="s">
        <v>3075</v>
      </c>
      <c r="E67" s="683">
        <v>254039</v>
      </c>
      <c r="F67" s="684">
        <v>0</v>
      </c>
      <c r="G67" s="685">
        <v>63277.02</v>
      </c>
      <c r="H67" s="684">
        <v>317316.02</v>
      </c>
      <c r="I67" s="685">
        <v>317316.02</v>
      </c>
      <c r="J67" s="684">
        <v>164984.79</v>
      </c>
      <c r="K67" s="686">
        <v>0</v>
      </c>
    </row>
    <row r="68" spans="2:11" x14ac:dyDescent="0.3">
      <c r="B68" s="673"/>
      <c r="C68" s="681" t="s">
        <v>3076</v>
      </c>
      <c r="D68" s="682" t="s">
        <v>3077</v>
      </c>
      <c r="E68" s="683">
        <v>4349523.09</v>
      </c>
      <c r="F68" s="684">
        <v>0</v>
      </c>
      <c r="G68" s="685">
        <v>-47891.360000000001</v>
      </c>
      <c r="H68" s="684">
        <v>4301631.7300000004</v>
      </c>
      <c r="I68" s="685">
        <v>4301631.7300000004</v>
      </c>
      <c r="J68" s="684">
        <v>2032721.87</v>
      </c>
      <c r="K68" s="686">
        <v>0</v>
      </c>
    </row>
    <row r="69" spans="2:11" ht="25.5" x14ac:dyDescent="0.3">
      <c r="B69" s="673"/>
      <c r="C69" s="681" t="s">
        <v>3078</v>
      </c>
      <c r="D69" s="704" t="s">
        <v>3079</v>
      </c>
      <c r="E69" s="683">
        <v>122347</v>
      </c>
      <c r="F69" s="684">
        <v>0</v>
      </c>
      <c r="G69" s="685">
        <v>-112719</v>
      </c>
      <c r="H69" s="684">
        <v>9628</v>
      </c>
      <c r="I69" s="685">
        <v>9628</v>
      </c>
      <c r="J69" s="684">
        <v>1160</v>
      </c>
      <c r="K69" s="686">
        <v>0</v>
      </c>
    </row>
    <row r="70" spans="2:11" ht="25.5" x14ac:dyDescent="0.3">
      <c r="B70" s="673"/>
      <c r="C70" s="681" t="s">
        <v>3080</v>
      </c>
      <c r="D70" s="704" t="s">
        <v>3081</v>
      </c>
      <c r="E70" s="683">
        <v>32892</v>
      </c>
      <c r="F70" s="684">
        <v>0</v>
      </c>
      <c r="G70" s="685">
        <v>1872.17</v>
      </c>
      <c r="H70" s="684">
        <v>34764.17</v>
      </c>
      <c r="I70" s="685">
        <v>34764.17</v>
      </c>
      <c r="J70" s="684">
        <v>34764.17</v>
      </c>
      <c r="K70" s="686">
        <v>0</v>
      </c>
    </row>
    <row r="71" spans="2:11" ht="25.5" x14ac:dyDescent="0.3">
      <c r="B71" s="673"/>
      <c r="C71" s="681" t="s">
        <v>3082</v>
      </c>
      <c r="D71" s="704" t="s">
        <v>3083</v>
      </c>
      <c r="E71" s="683">
        <v>29568.400000000001</v>
      </c>
      <c r="F71" s="684">
        <v>0</v>
      </c>
      <c r="G71" s="685">
        <v>-29568.400000000001</v>
      </c>
      <c r="H71" s="684">
        <v>0</v>
      </c>
      <c r="I71" s="685">
        <v>0</v>
      </c>
      <c r="J71" s="684">
        <v>0</v>
      </c>
      <c r="K71" s="686">
        <v>0</v>
      </c>
    </row>
    <row r="72" spans="2:11" x14ac:dyDescent="0.3">
      <c r="B72" s="673"/>
      <c r="C72" s="681" t="s">
        <v>3084</v>
      </c>
      <c r="D72" s="682" t="s">
        <v>3085</v>
      </c>
      <c r="E72" s="683">
        <v>491868</v>
      </c>
      <c r="F72" s="684">
        <v>0</v>
      </c>
      <c r="G72" s="685">
        <v>-188133.32</v>
      </c>
      <c r="H72" s="684">
        <v>303734.68</v>
      </c>
      <c r="I72" s="685">
        <v>303734.68</v>
      </c>
      <c r="J72" s="684">
        <v>134357.44</v>
      </c>
      <c r="K72" s="686">
        <v>0</v>
      </c>
    </row>
    <row r="73" spans="2:11" ht="25.5" x14ac:dyDescent="0.3">
      <c r="B73" s="673"/>
      <c r="C73" s="681" t="s">
        <v>3086</v>
      </c>
      <c r="D73" s="704" t="s">
        <v>3087</v>
      </c>
      <c r="E73" s="683">
        <v>667753.51</v>
      </c>
      <c r="F73" s="684">
        <v>0</v>
      </c>
      <c r="G73" s="685">
        <v>625537.71</v>
      </c>
      <c r="H73" s="684">
        <v>1293291.22</v>
      </c>
      <c r="I73" s="685">
        <v>1293291.22</v>
      </c>
      <c r="J73" s="684">
        <v>1152146.45</v>
      </c>
      <c r="K73" s="686">
        <v>0</v>
      </c>
    </row>
    <row r="74" spans="2:11" x14ac:dyDescent="0.3">
      <c r="B74" s="673"/>
      <c r="C74" s="681" t="s">
        <v>3088</v>
      </c>
      <c r="D74" s="682" t="s">
        <v>3089</v>
      </c>
      <c r="E74" s="683">
        <v>4060</v>
      </c>
      <c r="F74" s="684">
        <v>0</v>
      </c>
      <c r="G74" s="685">
        <v>54</v>
      </c>
      <c r="H74" s="684">
        <v>4114</v>
      </c>
      <c r="I74" s="685">
        <v>4114</v>
      </c>
      <c r="J74" s="684">
        <v>4114</v>
      </c>
      <c r="K74" s="686">
        <v>0</v>
      </c>
    </row>
    <row r="75" spans="2:11" ht="25.5" x14ac:dyDescent="0.3">
      <c r="B75" s="673"/>
      <c r="C75" s="681" t="s">
        <v>3090</v>
      </c>
      <c r="D75" s="704" t="s">
        <v>3091</v>
      </c>
      <c r="E75" s="683">
        <v>972040</v>
      </c>
      <c r="F75" s="684">
        <v>0</v>
      </c>
      <c r="G75" s="685">
        <v>-502344</v>
      </c>
      <c r="H75" s="684">
        <v>469696</v>
      </c>
      <c r="I75" s="685">
        <v>469696</v>
      </c>
      <c r="J75" s="684">
        <v>408796</v>
      </c>
      <c r="K75" s="686">
        <v>0</v>
      </c>
    </row>
    <row r="76" spans="2:11" ht="25.5" x14ac:dyDescent="0.3">
      <c r="B76" s="673"/>
      <c r="C76" s="681" t="s">
        <v>3092</v>
      </c>
      <c r="D76" s="704" t="s">
        <v>3093</v>
      </c>
      <c r="E76" s="683">
        <v>1842660</v>
      </c>
      <c r="F76" s="684">
        <v>0</v>
      </c>
      <c r="G76" s="685">
        <v>-1253960</v>
      </c>
      <c r="H76" s="684">
        <v>588700</v>
      </c>
      <c r="I76" s="685">
        <v>588700</v>
      </c>
      <c r="J76" s="684">
        <v>278400</v>
      </c>
      <c r="K76" s="686">
        <v>0</v>
      </c>
    </row>
    <row r="77" spans="2:11" x14ac:dyDescent="0.3">
      <c r="B77" s="673"/>
      <c r="C77" s="681" t="s">
        <v>3094</v>
      </c>
      <c r="D77" s="682" t="s">
        <v>3095</v>
      </c>
      <c r="E77" s="683">
        <v>227360</v>
      </c>
      <c r="F77" s="684">
        <v>0</v>
      </c>
      <c r="G77" s="685">
        <v>-170520</v>
      </c>
      <c r="H77" s="684">
        <v>56840</v>
      </c>
      <c r="I77" s="685">
        <v>56840</v>
      </c>
      <c r="J77" s="684">
        <v>56840</v>
      </c>
      <c r="K77" s="686">
        <v>0</v>
      </c>
    </row>
    <row r="78" spans="2:11" x14ac:dyDescent="0.3">
      <c r="B78" s="673"/>
      <c r="C78" s="681" t="s">
        <v>3096</v>
      </c>
      <c r="D78" s="682" t="s">
        <v>3097</v>
      </c>
      <c r="E78" s="683">
        <v>129303</v>
      </c>
      <c r="F78" s="684">
        <v>0</v>
      </c>
      <c r="G78" s="685">
        <v>-106035</v>
      </c>
      <c r="H78" s="684">
        <v>23268</v>
      </c>
      <c r="I78" s="685">
        <v>23268</v>
      </c>
      <c r="J78" s="684">
        <v>23268</v>
      </c>
      <c r="K78" s="686">
        <v>0</v>
      </c>
    </row>
    <row r="79" spans="2:11" x14ac:dyDescent="0.3">
      <c r="B79" s="673"/>
      <c r="C79" s="681" t="s">
        <v>3098</v>
      </c>
      <c r="D79" s="682" t="s">
        <v>3099</v>
      </c>
      <c r="E79" s="683">
        <v>23002</v>
      </c>
      <c r="F79" s="684">
        <v>0</v>
      </c>
      <c r="G79" s="685">
        <v>-4226.18</v>
      </c>
      <c r="H79" s="684">
        <v>18775.82</v>
      </c>
      <c r="I79" s="685">
        <v>18775.82</v>
      </c>
      <c r="J79" s="684">
        <v>18775.82</v>
      </c>
      <c r="K79" s="686">
        <v>0</v>
      </c>
    </row>
    <row r="80" spans="2:11" x14ac:dyDescent="0.3">
      <c r="B80" s="673"/>
      <c r="C80" s="681" t="s">
        <v>3100</v>
      </c>
      <c r="D80" s="682" t="s">
        <v>3101</v>
      </c>
      <c r="E80" s="683">
        <v>142106</v>
      </c>
      <c r="F80" s="684">
        <v>0</v>
      </c>
      <c r="G80" s="685">
        <v>-92730.14</v>
      </c>
      <c r="H80" s="684">
        <v>49375.86</v>
      </c>
      <c r="I80" s="685">
        <v>49375.86</v>
      </c>
      <c r="J80" s="684">
        <v>35513.86</v>
      </c>
      <c r="K80" s="686">
        <v>0</v>
      </c>
    </row>
    <row r="81" spans="1:11" x14ac:dyDescent="0.3">
      <c r="B81" s="673"/>
      <c r="C81" s="681" t="s">
        <v>3102</v>
      </c>
      <c r="D81" s="682" t="s">
        <v>3103</v>
      </c>
      <c r="E81" s="683">
        <v>18235</v>
      </c>
      <c r="F81" s="684">
        <v>0</v>
      </c>
      <c r="G81" s="685">
        <v>-18235</v>
      </c>
      <c r="H81" s="684">
        <v>0</v>
      </c>
      <c r="I81" s="685">
        <v>0</v>
      </c>
      <c r="J81" s="684">
        <v>0</v>
      </c>
      <c r="K81" s="686">
        <v>0</v>
      </c>
    </row>
    <row r="82" spans="1:11" x14ac:dyDescent="0.3">
      <c r="B82" s="673"/>
      <c r="C82" s="681" t="s">
        <v>3104</v>
      </c>
      <c r="D82" s="682" t="s">
        <v>3105</v>
      </c>
      <c r="E82" s="683">
        <v>82774</v>
      </c>
      <c r="F82" s="684">
        <v>0</v>
      </c>
      <c r="G82" s="685">
        <v>-48595.3</v>
      </c>
      <c r="H82" s="684">
        <v>34178.699999999997</v>
      </c>
      <c r="I82" s="685">
        <v>34178.699999999997</v>
      </c>
      <c r="J82" s="684">
        <v>34178.699999999997</v>
      </c>
      <c r="K82" s="686">
        <v>0</v>
      </c>
    </row>
    <row r="83" spans="1:11" x14ac:dyDescent="0.3">
      <c r="B83" s="673"/>
      <c r="C83" s="681" t="s">
        <v>3106</v>
      </c>
      <c r="D83" s="682" t="s">
        <v>3107</v>
      </c>
      <c r="E83" s="683">
        <v>50000</v>
      </c>
      <c r="F83" s="684">
        <v>0</v>
      </c>
      <c r="G83" s="685">
        <v>-50000</v>
      </c>
      <c r="H83" s="684">
        <v>0</v>
      </c>
      <c r="I83" s="685">
        <v>0</v>
      </c>
      <c r="J83" s="684">
        <v>0</v>
      </c>
      <c r="K83" s="686">
        <v>0</v>
      </c>
    </row>
    <row r="84" spans="1:11" x14ac:dyDescent="0.3">
      <c r="B84" s="673"/>
      <c r="C84" s="681" t="s">
        <v>3108</v>
      </c>
      <c r="D84" s="682" t="s">
        <v>3109</v>
      </c>
      <c r="E84" s="683">
        <v>32817848</v>
      </c>
      <c r="F84" s="684">
        <v>0</v>
      </c>
      <c r="G84" s="685">
        <v>-282565.21999999997</v>
      </c>
      <c r="H84" s="684">
        <v>32535282.780000001</v>
      </c>
      <c r="I84" s="685">
        <v>32535282.780000001</v>
      </c>
      <c r="J84" s="684">
        <v>2848891.78</v>
      </c>
      <c r="K84" s="686">
        <v>0</v>
      </c>
    </row>
    <row r="85" spans="1:11" x14ac:dyDescent="0.3">
      <c r="B85" s="673"/>
      <c r="C85" s="681" t="s">
        <v>3110</v>
      </c>
      <c r="D85" s="682" t="s">
        <v>3111</v>
      </c>
      <c r="E85" s="683">
        <v>398252</v>
      </c>
      <c r="F85" s="684">
        <v>0</v>
      </c>
      <c r="G85" s="685">
        <v>99480.39</v>
      </c>
      <c r="H85" s="684">
        <v>497732.39</v>
      </c>
      <c r="I85" s="685">
        <v>497732.39</v>
      </c>
      <c r="J85" s="684">
        <v>497732.39</v>
      </c>
      <c r="K85" s="686">
        <v>0</v>
      </c>
    </row>
    <row r="86" spans="1:11" x14ac:dyDescent="0.3">
      <c r="B86" s="673"/>
      <c r="C86" s="681" t="s">
        <v>3112</v>
      </c>
      <c r="D86" s="682" t="s">
        <v>3113</v>
      </c>
      <c r="E86" s="683">
        <v>7355</v>
      </c>
      <c r="F86" s="684">
        <v>0</v>
      </c>
      <c r="G86" s="685">
        <v>91959.25</v>
      </c>
      <c r="H86" s="684">
        <v>99314.25</v>
      </c>
      <c r="I86" s="685">
        <v>99314.25</v>
      </c>
      <c r="J86" s="684">
        <v>99314.25</v>
      </c>
      <c r="K86" s="686">
        <v>0</v>
      </c>
    </row>
    <row r="87" spans="1:11" x14ac:dyDescent="0.3">
      <c r="B87" s="673"/>
      <c r="C87" s="681" t="s">
        <v>3114</v>
      </c>
      <c r="D87" s="682" t="s">
        <v>3115</v>
      </c>
      <c r="E87" s="683">
        <v>3197820</v>
      </c>
      <c r="F87" s="684">
        <v>0</v>
      </c>
      <c r="G87" s="685">
        <v>458017.26</v>
      </c>
      <c r="H87" s="684">
        <v>3655837.26</v>
      </c>
      <c r="I87" s="685">
        <v>3655837.26</v>
      </c>
      <c r="J87" s="684">
        <v>0</v>
      </c>
      <c r="K87" s="686">
        <v>0</v>
      </c>
    </row>
    <row r="88" spans="1:11" ht="18" thickBot="1" x14ac:dyDescent="0.35">
      <c r="B88" s="687"/>
      <c r="C88" s="690"/>
      <c r="D88" s="707" t="s">
        <v>3116</v>
      </c>
      <c r="E88" s="692">
        <v>174858559</v>
      </c>
      <c r="F88" s="692">
        <v>3889920</v>
      </c>
      <c r="G88" s="692">
        <v>9944340.1699999981</v>
      </c>
      <c r="H88" s="692">
        <v>188692819.16999996</v>
      </c>
      <c r="I88" s="692">
        <v>188692819.16999996</v>
      </c>
      <c r="J88" s="692">
        <v>113716698.94000001</v>
      </c>
      <c r="K88" s="693">
        <v>0</v>
      </c>
    </row>
    <row r="89" spans="1:11" x14ac:dyDescent="0.3">
      <c r="A89" s="605"/>
      <c r="B89" s="708">
        <v>4000</v>
      </c>
      <c r="C89" s="709"/>
      <c r="D89" s="710" t="s">
        <v>3117</v>
      </c>
      <c r="E89" s="700"/>
      <c r="F89" s="701"/>
      <c r="G89" s="702"/>
      <c r="H89" s="701"/>
      <c r="I89" s="702"/>
      <c r="J89" s="701"/>
      <c r="K89" s="703"/>
    </row>
    <row r="90" spans="1:11" x14ac:dyDescent="0.3">
      <c r="A90" s="605"/>
      <c r="B90" s="708"/>
      <c r="C90" s="681">
        <v>434</v>
      </c>
      <c r="D90" s="711" t="s">
        <v>191</v>
      </c>
      <c r="E90" s="683">
        <v>17962611.66</v>
      </c>
      <c r="F90" s="684">
        <v>0</v>
      </c>
      <c r="G90" s="685">
        <v>1820578.15</v>
      </c>
      <c r="H90" s="684">
        <v>19783189.809999999</v>
      </c>
      <c r="I90" s="685">
        <v>19783189.809999999</v>
      </c>
      <c r="J90" s="684">
        <v>19783189.809999999</v>
      </c>
      <c r="K90" s="686">
        <v>0</v>
      </c>
    </row>
    <row r="91" spans="1:11" ht="38.25" customHeight="1" thickBot="1" x14ac:dyDescent="0.3">
      <c r="A91" s="605"/>
      <c r="B91" s="712"/>
      <c r="C91" s="713"/>
      <c r="D91" s="714" t="s">
        <v>3118</v>
      </c>
      <c r="E91" s="692">
        <v>17962611.66</v>
      </c>
      <c r="F91" s="692">
        <v>0</v>
      </c>
      <c r="G91" s="692">
        <v>1820578.15</v>
      </c>
      <c r="H91" s="692">
        <v>19783189.809999999</v>
      </c>
      <c r="I91" s="692">
        <v>19783189.809999999</v>
      </c>
      <c r="J91" s="692">
        <v>19783189.809999999</v>
      </c>
      <c r="K91" s="693">
        <v>0</v>
      </c>
    </row>
    <row r="92" spans="1:11" x14ac:dyDescent="0.3">
      <c r="B92" s="665"/>
      <c r="C92" s="694"/>
      <c r="D92" s="715"/>
      <c r="E92" s="696"/>
      <c r="F92" s="697"/>
      <c r="G92" s="698"/>
      <c r="H92" s="697"/>
      <c r="I92" s="698"/>
      <c r="J92" s="697"/>
      <c r="K92" s="699"/>
    </row>
    <row r="93" spans="1:11" x14ac:dyDescent="0.3">
      <c r="B93" s="673">
        <v>5000</v>
      </c>
      <c r="C93" s="674"/>
      <c r="D93" s="706" t="s">
        <v>3119</v>
      </c>
      <c r="E93" s="700"/>
      <c r="F93" s="701"/>
      <c r="G93" s="702"/>
      <c r="H93" s="701"/>
      <c r="I93" s="702"/>
      <c r="J93" s="701"/>
      <c r="K93" s="703"/>
    </row>
    <row r="94" spans="1:11" x14ac:dyDescent="0.3">
      <c r="B94" s="673"/>
      <c r="C94" s="681" t="s">
        <v>3120</v>
      </c>
      <c r="D94" s="682" t="s">
        <v>774</v>
      </c>
      <c r="E94" s="683">
        <v>0</v>
      </c>
      <c r="F94" s="684">
        <v>0</v>
      </c>
      <c r="G94" s="685">
        <v>47322.559999999998</v>
      </c>
      <c r="H94" s="684">
        <v>47322.559999999998</v>
      </c>
      <c r="I94" s="685">
        <v>47322.559999999998</v>
      </c>
      <c r="J94" s="684">
        <v>47322.559999999998</v>
      </c>
      <c r="K94" s="686">
        <v>0</v>
      </c>
    </row>
    <row r="95" spans="1:11" x14ac:dyDescent="0.3">
      <c r="B95" s="673"/>
      <c r="C95" s="681" t="s">
        <v>3121</v>
      </c>
      <c r="D95" s="682" t="s">
        <v>3122</v>
      </c>
      <c r="E95" s="683">
        <v>0</v>
      </c>
      <c r="F95" s="684">
        <v>0</v>
      </c>
      <c r="G95" s="685">
        <v>107917.12</v>
      </c>
      <c r="H95" s="684">
        <v>107917.12</v>
      </c>
      <c r="I95" s="685">
        <v>107917.12</v>
      </c>
      <c r="J95" s="684">
        <v>44244.72</v>
      </c>
      <c r="K95" s="686">
        <v>0</v>
      </c>
    </row>
    <row r="96" spans="1:11" x14ac:dyDescent="0.3">
      <c r="B96" s="673"/>
      <c r="C96" s="681" t="s">
        <v>3123</v>
      </c>
      <c r="D96" s="682" t="s">
        <v>3124</v>
      </c>
      <c r="E96" s="683">
        <v>692178</v>
      </c>
      <c r="F96" s="684">
        <v>0</v>
      </c>
      <c r="G96" s="685">
        <v>348773.6</v>
      </c>
      <c r="H96" s="684">
        <v>1040951.6</v>
      </c>
      <c r="I96" s="685">
        <v>1040951.6</v>
      </c>
      <c r="J96" s="684">
        <v>759951.6</v>
      </c>
      <c r="K96" s="686">
        <v>0</v>
      </c>
    </row>
    <row r="97" spans="1:11" x14ac:dyDescent="0.3">
      <c r="B97" s="708"/>
      <c r="C97" s="681" t="s">
        <v>3125</v>
      </c>
      <c r="D97" s="682" t="s">
        <v>3126</v>
      </c>
      <c r="E97" s="683">
        <v>0</v>
      </c>
      <c r="F97" s="684">
        <v>0</v>
      </c>
      <c r="G97" s="685">
        <v>74740.009999999995</v>
      </c>
      <c r="H97" s="684">
        <v>74740.009999999995</v>
      </c>
      <c r="I97" s="685">
        <v>74740.009999999995</v>
      </c>
      <c r="J97" s="684">
        <v>36940.019999999997</v>
      </c>
      <c r="K97" s="686">
        <v>0</v>
      </c>
    </row>
    <row r="98" spans="1:11" x14ac:dyDescent="0.3">
      <c r="B98" s="708"/>
      <c r="C98" s="681">
        <v>565</v>
      </c>
      <c r="D98" s="682" t="s">
        <v>3127</v>
      </c>
      <c r="E98" s="683">
        <v>0</v>
      </c>
      <c r="F98" s="684">
        <v>0</v>
      </c>
      <c r="G98" s="685">
        <v>0</v>
      </c>
      <c r="H98" s="684">
        <v>0</v>
      </c>
      <c r="I98" s="685">
        <v>0</v>
      </c>
      <c r="J98" s="684">
        <v>0</v>
      </c>
      <c r="K98" s="686">
        <v>0</v>
      </c>
    </row>
    <row r="99" spans="1:11" x14ac:dyDescent="0.3">
      <c r="B99" s="708"/>
      <c r="C99" s="681" t="s">
        <v>3128</v>
      </c>
      <c r="D99" s="682" t="s">
        <v>3129</v>
      </c>
      <c r="E99" s="683">
        <v>2003262</v>
      </c>
      <c r="F99" s="684">
        <v>255368.51</v>
      </c>
      <c r="G99" s="685">
        <v>-1275610.3500000001</v>
      </c>
      <c r="H99" s="684">
        <v>983020.16</v>
      </c>
      <c r="I99" s="685">
        <v>983020.16</v>
      </c>
      <c r="J99" s="684">
        <v>965408.62</v>
      </c>
      <c r="K99" s="686">
        <v>0</v>
      </c>
    </row>
    <row r="100" spans="1:11" x14ac:dyDescent="0.3">
      <c r="B100" s="708"/>
      <c r="C100" s="681">
        <v>567</v>
      </c>
      <c r="D100" s="682" t="s">
        <v>3130</v>
      </c>
      <c r="E100" s="683">
        <v>0</v>
      </c>
      <c r="F100" s="684">
        <v>0</v>
      </c>
      <c r="G100" s="685">
        <v>20590</v>
      </c>
      <c r="H100" s="684">
        <v>20590</v>
      </c>
      <c r="I100" s="685">
        <v>20590</v>
      </c>
      <c r="J100" s="684">
        <v>20590</v>
      </c>
      <c r="K100" s="686">
        <v>0</v>
      </c>
    </row>
    <row r="101" spans="1:11" x14ac:dyDescent="0.3">
      <c r="B101" s="708"/>
      <c r="C101" s="681" t="s">
        <v>3131</v>
      </c>
      <c r="D101" s="682" t="s">
        <v>3132</v>
      </c>
      <c r="E101" s="683">
        <v>0</v>
      </c>
      <c r="F101" s="684">
        <v>157609.69</v>
      </c>
      <c r="G101" s="685">
        <v>4741.68</v>
      </c>
      <c r="H101" s="684">
        <v>162351.37</v>
      </c>
      <c r="I101" s="685">
        <v>162351.37</v>
      </c>
      <c r="J101" s="684">
        <v>162351.37</v>
      </c>
      <c r="K101" s="686">
        <v>0</v>
      </c>
    </row>
    <row r="102" spans="1:11" x14ac:dyDescent="0.3">
      <c r="B102" s="716"/>
      <c r="C102" s="688">
        <v>597</v>
      </c>
      <c r="D102" s="682" t="s">
        <v>3133</v>
      </c>
      <c r="E102" s="683">
        <v>0</v>
      </c>
      <c r="F102" s="684">
        <v>0</v>
      </c>
      <c r="G102" s="685">
        <v>5985.6</v>
      </c>
      <c r="H102" s="684">
        <v>5985.6</v>
      </c>
      <c r="I102" s="685">
        <v>5985.6</v>
      </c>
      <c r="J102" s="684">
        <v>5985.6</v>
      </c>
      <c r="K102" s="686">
        <v>0</v>
      </c>
    </row>
    <row r="103" spans="1:11" ht="18" thickBot="1" x14ac:dyDescent="0.3">
      <c r="A103" s="619"/>
      <c r="B103" s="717"/>
      <c r="C103" s="718"/>
      <c r="D103" s="714" t="s">
        <v>3134</v>
      </c>
      <c r="E103" s="692">
        <v>2695440</v>
      </c>
      <c r="F103" s="692">
        <v>412978.2</v>
      </c>
      <c r="G103" s="692">
        <v>-665539.78000000014</v>
      </c>
      <c r="H103" s="692">
        <v>2442878.4200000004</v>
      </c>
      <c r="I103" s="692">
        <v>2442878.4200000004</v>
      </c>
      <c r="J103" s="692">
        <v>2042794.4900000002</v>
      </c>
      <c r="K103" s="693">
        <v>0</v>
      </c>
    </row>
    <row r="104" spans="1:11" x14ac:dyDescent="0.3">
      <c r="B104" s="665"/>
      <c r="C104" s="694"/>
      <c r="D104" s="715"/>
      <c r="E104" s="696"/>
      <c r="F104" s="697"/>
      <c r="G104" s="698"/>
      <c r="H104" s="697"/>
      <c r="I104" s="698"/>
      <c r="J104" s="697"/>
      <c r="K104" s="699"/>
    </row>
    <row r="105" spans="1:11" x14ac:dyDescent="0.3">
      <c r="B105" s="673">
        <v>6000</v>
      </c>
      <c r="C105" s="674"/>
      <c r="D105" s="706" t="s">
        <v>3135</v>
      </c>
      <c r="E105" s="700"/>
      <c r="F105" s="701"/>
      <c r="G105" s="702"/>
      <c r="H105" s="701"/>
      <c r="I105" s="702"/>
      <c r="J105" s="701"/>
      <c r="K105" s="703"/>
    </row>
    <row r="106" spans="1:11" ht="25.5" x14ac:dyDescent="0.3">
      <c r="B106" s="673"/>
      <c r="C106" s="681" t="s">
        <v>3136</v>
      </c>
      <c r="D106" s="704" t="s">
        <v>3137</v>
      </c>
      <c r="E106" s="683">
        <v>0</v>
      </c>
      <c r="F106" s="684">
        <v>3969572.06</v>
      </c>
      <c r="G106" s="685">
        <v>2606049.91</v>
      </c>
      <c r="H106" s="684">
        <v>6575621.9699999997</v>
      </c>
      <c r="I106" s="685">
        <v>6575621.9699999997</v>
      </c>
      <c r="J106" s="684">
        <v>6575621.9699999997</v>
      </c>
      <c r="K106" s="686">
        <v>0</v>
      </c>
    </row>
    <row r="107" spans="1:11" ht="18" thickBot="1" x14ac:dyDescent="0.35">
      <c r="B107" s="687"/>
      <c r="C107" s="690"/>
      <c r="D107" s="707" t="s">
        <v>3138</v>
      </c>
      <c r="E107" s="692">
        <v>0</v>
      </c>
      <c r="F107" s="692">
        <v>3969572.06</v>
      </c>
      <c r="G107" s="692">
        <v>2606049.91</v>
      </c>
      <c r="H107" s="692">
        <v>6575621.9699999997</v>
      </c>
      <c r="I107" s="692">
        <v>6575621.9699999997</v>
      </c>
      <c r="J107" s="692">
        <v>6575621.9699999997</v>
      </c>
      <c r="K107" s="693">
        <v>0</v>
      </c>
    </row>
    <row r="108" spans="1:11" x14ac:dyDescent="0.3">
      <c r="B108" s="665"/>
      <c r="C108" s="694"/>
      <c r="D108" s="715"/>
      <c r="E108" s="696"/>
      <c r="F108" s="697"/>
      <c r="G108" s="698"/>
      <c r="H108" s="697"/>
      <c r="I108" s="698"/>
      <c r="J108" s="697"/>
      <c r="K108" s="699"/>
    </row>
    <row r="109" spans="1:11" x14ac:dyDescent="0.3">
      <c r="B109" s="673">
        <v>9000</v>
      </c>
      <c r="C109" s="674"/>
      <c r="D109" s="706" t="s">
        <v>850</v>
      </c>
      <c r="E109" s="700"/>
      <c r="F109" s="701"/>
      <c r="G109" s="702"/>
      <c r="H109" s="701"/>
      <c r="I109" s="702"/>
      <c r="J109" s="701"/>
      <c r="K109" s="703"/>
    </row>
    <row r="110" spans="1:11" x14ac:dyDescent="0.3">
      <c r="B110" s="673"/>
      <c r="C110" s="681" t="s">
        <v>3139</v>
      </c>
      <c r="D110" s="682" t="s">
        <v>3140</v>
      </c>
      <c r="E110" s="683">
        <v>75354215</v>
      </c>
      <c r="F110" s="684">
        <v>7969228.6399999997</v>
      </c>
      <c r="G110" s="685">
        <v>-482223.94</v>
      </c>
      <c r="H110" s="684">
        <v>82841219.700000003</v>
      </c>
      <c r="I110" s="685">
        <v>82841219.700000003</v>
      </c>
      <c r="J110" s="684">
        <v>54854911.380000003</v>
      </c>
      <c r="K110" s="686">
        <v>0</v>
      </c>
    </row>
    <row r="111" spans="1:11" s="619" customFormat="1" ht="18" thickBot="1" x14ac:dyDescent="0.35">
      <c r="A111"/>
      <c r="B111" s="719"/>
      <c r="C111" s="720"/>
      <c r="D111" s="721" t="s">
        <v>3141</v>
      </c>
      <c r="E111" s="692">
        <v>75354215</v>
      </c>
      <c r="F111" s="692">
        <v>7969228.6399999997</v>
      </c>
      <c r="G111" s="692">
        <v>-482223.94</v>
      </c>
      <c r="H111" s="692">
        <v>82841219.700000003</v>
      </c>
      <c r="I111" s="692">
        <v>82841219.700000003</v>
      </c>
      <c r="J111" s="692">
        <v>54854911.380000003</v>
      </c>
      <c r="K111" s="693">
        <v>0</v>
      </c>
    </row>
    <row r="112" spans="1:11" x14ac:dyDescent="0.3">
      <c r="B112" s="722"/>
      <c r="C112" s="723"/>
      <c r="D112" s="724"/>
      <c r="E112" s="725"/>
      <c r="F112" s="726"/>
      <c r="G112" s="727"/>
      <c r="H112" s="726"/>
      <c r="I112" s="727"/>
      <c r="J112" s="726"/>
      <c r="K112" s="726"/>
    </row>
    <row r="113" spans="1:11" ht="18.75" thickBot="1" x14ac:dyDescent="0.3">
      <c r="A113" s="728"/>
      <c r="B113" s="729"/>
      <c r="C113" s="730"/>
      <c r="D113" s="731" t="s">
        <v>3142</v>
      </c>
      <c r="E113" s="732">
        <v>490081240.00000006</v>
      </c>
      <c r="F113" s="732">
        <v>16381698.870000001</v>
      </c>
      <c r="G113" s="733">
        <v>0</v>
      </c>
      <c r="H113" s="732">
        <v>506462938.85000002</v>
      </c>
      <c r="I113" s="732">
        <v>502924462.90000004</v>
      </c>
      <c r="J113" s="732">
        <v>362534287.72000003</v>
      </c>
      <c r="K113" s="734">
        <v>3538475.9499999988</v>
      </c>
    </row>
    <row r="114" spans="1:11" x14ac:dyDescent="0.3">
      <c r="E114" s="737"/>
      <c r="I114" s="737"/>
      <c r="J114" s="737"/>
      <c r="K114" s="737"/>
    </row>
    <row r="115" spans="1:11" x14ac:dyDescent="0.3">
      <c r="D115" s="738" t="s">
        <v>3143</v>
      </c>
      <c r="E115" s="737"/>
      <c r="I115" s="737"/>
      <c r="J115" s="737"/>
      <c r="K115" s="737"/>
    </row>
    <row r="116" spans="1:11" s="739" customFormat="1" x14ac:dyDescent="0.3">
      <c r="B116" s="740"/>
      <c r="C116" s="741"/>
    </row>
    <row r="117" spans="1:11" s="739" customFormat="1" x14ac:dyDescent="0.3">
      <c r="B117" s="740"/>
      <c r="C117" s="741"/>
      <c r="E117" s="742"/>
      <c r="F117" s="742"/>
      <c r="G117" s="742"/>
      <c r="H117" s="742"/>
      <c r="I117" s="742"/>
      <c r="J117" s="742"/>
      <c r="K117" s="742"/>
    </row>
    <row r="118" spans="1:11" s="739" customFormat="1" ht="18.75" x14ac:dyDescent="0.3">
      <c r="B118" s="740"/>
      <c r="C118" s="741"/>
      <c r="E118" s="743"/>
      <c r="F118" s="743"/>
      <c r="G118" s="744"/>
      <c r="H118" s="743"/>
      <c r="I118" s="743"/>
      <c r="J118" s="743"/>
      <c r="K118" s="743"/>
    </row>
    <row r="119" spans="1:11" s="739" customFormat="1" x14ac:dyDescent="0.3">
      <c r="B119" s="740"/>
      <c r="C119" s="741"/>
      <c r="E119" s="745"/>
      <c r="F119" s="745"/>
      <c r="G119" s="745"/>
      <c r="H119" s="745"/>
      <c r="I119" s="745"/>
      <c r="J119" s="745"/>
      <c r="K119" s="745"/>
    </row>
    <row r="120" spans="1:11" s="739" customFormat="1" x14ac:dyDescent="0.3">
      <c r="B120" s="740"/>
      <c r="C120" s="741"/>
      <c r="E120" s="742"/>
      <c r="F120" s="742"/>
      <c r="G120" s="742"/>
      <c r="H120" s="742"/>
      <c r="I120" s="742"/>
      <c r="J120" s="742"/>
      <c r="K120" s="742"/>
    </row>
    <row r="121" spans="1:11" s="739" customFormat="1" x14ac:dyDescent="0.3">
      <c r="B121" s="740"/>
      <c r="C121" s="741"/>
      <c r="F121" s="745"/>
      <c r="G121" s="745"/>
      <c r="H121" s="745"/>
    </row>
    <row r="122" spans="1:11" x14ac:dyDescent="0.3">
      <c r="E122" s="746"/>
      <c r="I122" s="746"/>
      <c r="J122" s="746"/>
      <c r="K122" s="746"/>
    </row>
    <row r="123" spans="1:11" x14ac:dyDescent="0.3">
      <c r="E123" s="746"/>
      <c r="F123" s="746"/>
      <c r="H123" s="746"/>
      <c r="I123" s="746"/>
      <c r="J123" s="746"/>
      <c r="K123" s="746"/>
    </row>
    <row r="124" spans="1:11" x14ac:dyDescent="0.3">
      <c r="E124" s="746"/>
      <c r="I124" s="746"/>
      <c r="J124" s="746"/>
      <c r="K124" s="746"/>
    </row>
    <row r="125" spans="1:11" s="728" customFormat="1" x14ac:dyDescent="0.3">
      <c r="A125"/>
      <c r="B125" s="735"/>
      <c r="C125" s="736"/>
      <c r="D125"/>
      <c r="E125" s="746"/>
      <c r="F125" s="620"/>
      <c r="G125" s="620"/>
      <c r="H125" s="620"/>
      <c r="I125" s="746"/>
      <c r="J125" s="746"/>
      <c r="K125" s="746"/>
    </row>
    <row r="126" spans="1:11" x14ac:dyDescent="0.3">
      <c r="E126" s="746"/>
      <c r="I126" s="746"/>
      <c r="J126" s="746"/>
      <c r="K126" s="746"/>
    </row>
    <row r="127" spans="1:11" x14ac:dyDescent="0.3">
      <c r="E127" s="746"/>
      <c r="I127" s="746"/>
      <c r="J127" s="746"/>
      <c r="K127" s="746"/>
    </row>
  </sheetData>
  <mergeCells count="6">
    <mergeCell ref="B1:K1"/>
    <mergeCell ref="D3:K3"/>
    <mergeCell ref="D4:K4"/>
    <mergeCell ref="D5:K5"/>
    <mergeCell ref="B6:D7"/>
    <mergeCell ref="E6:K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sheetViews>
  <sheetFormatPr baseColWidth="10" defaultRowHeight="15" x14ac:dyDescent="0.25"/>
  <cols>
    <col min="1" max="1" width="3.42578125" customWidth="1"/>
    <col min="2" max="2" width="45.28515625" customWidth="1"/>
    <col min="3" max="3" width="16.42578125" customWidth="1"/>
    <col min="4" max="4" width="17.28515625" customWidth="1"/>
    <col min="5" max="5" width="14.28515625" customWidth="1"/>
    <col min="6" max="6" width="15" customWidth="1"/>
    <col min="7" max="7" width="14.5703125" customWidth="1"/>
    <col min="8" max="8" width="14.7109375" customWidth="1"/>
    <col min="9" max="9" width="14.85546875" customWidth="1"/>
    <col min="11" max="15" width="11.42578125" style="605"/>
    <col min="257" max="257" width="3.42578125" customWidth="1"/>
    <col min="258" max="258" width="45.28515625" customWidth="1"/>
    <col min="259" max="259" width="16.42578125" customWidth="1"/>
    <col min="260" max="260" width="17.28515625" customWidth="1"/>
    <col min="261" max="261" width="14.28515625" customWidth="1"/>
    <col min="262" max="262" width="15" customWidth="1"/>
    <col min="263" max="263" width="14.5703125" customWidth="1"/>
    <col min="264" max="264" width="14.7109375" customWidth="1"/>
    <col min="265" max="265" width="14.85546875" customWidth="1"/>
    <col min="513" max="513" width="3.42578125" customWidth="1"/>
    <col min="514" max="514" width="45.28515625" customWidth="1"/>
    <col min="515" max="515" width="16.42578125" customWidth="1"/>
    <col min="516" max="516" width="17.28515625" customWidth="1"/>
    <col min="517" max="517" width="14.28515625" customWidth="1"/>
    <col min="518" max="518" width="15" customWidth="1"/>
    <col min="519" max="519" width="14.5703125" customWidth="1"/>
    <col min="520" max="520" width="14.7109375" customWidth="1"/>
    <col min="521" max="521" width="14.85546875" customWidth="1"/>
    <col min="769" max="769" width="3.42578125" customWidth="1"/>
    <col min="770" max="770" width="45.28515625" customWidth="1"/>
    <col min="771" max="771" width="16.42578125" customWidth="1"/>
    <col min="772" max="772" width="17.28515625" customWidth="1"/>
    <col min="773" max="773" width="14.28515625" customWidth="1"/>
    <col min="774" max="774" width="15" customWidth="1"/>
    <col min="775" max="775" width="14.5703125" customWidth="1"/>
    <col min="776" max="776" width="14.7109375" customWidth="1"/>
    <col min="777" max="777" width="14.85546875" customWidth="1"/>
    <col min="1025" max="1025" width="3.42578125" customWidth="1"/>
    <col min="1026" max="1026" width="45.28515625" customWidth="1"/>
    <col min="1027" max="1027" width="16.42578125" customWidth="1"/>
    <col min="1028" max="1028" width="17.28515625" customWidth="1"/>
    <col min="1029" max="1029" width="14.28515625" customWidth="1"/>
    <col min="1030" max="1030" width="15" customWidth="1"/>
    <col min="1031" max="1031" width="14.5703125" customWidth="1"/>
    <col min="1032" max="1032" width="14.7109375" customWidth="1"/>
    <col min="1033" max="1033" width="14.85546875" customWidth="1"/>
    <col min="1281" max="1281" width="3.42578125" customWidth="1"/>
    <col min="1282" max="1282" width="45.28515625" customWidth="1"/>
    <col min="1283" max="1283" width="16.42578125" customWidth="1"/>
    <col min="1284" max="1284" width="17.28515625" customWidth="1"/>
    <col min="1285" max="1285" width="14.28515625" customWidth="1"/>
    <col min="1286" max="1286" width="15" customWidth="1"/>
    <col min="1287" max="1287" width="14.5703125" customWidth="1"/>
    <col min="1288" max="1288" width="14.7109375" customWidth="1"/>
    <col min="1289" max="1289" width="14.85546875" customWidth="1"/>
    <col min="1537" max="1537" width="3.42578125" customWidth="1"/>
    <col min="1538" max="1538" width="45.28515625" customWidth="1"/>
    <col min="1539" max="1539" width="16.42578125" customWidth="1"/>
    <col min="1540" max="1540" width="17.28515625" customWidth="1"/>
    <col min="1541" max="1541" width="14.28515625" customWidth="1"/>
    <col min="1542" max="1542" width="15" customWidth="1"/>
    <col min="1543" max="1543" width="14.5703125" customWidth="1"/>
    <col min="1544" max="1544" width="14.7109375" customWidth="1"/>
    <col min="1545" max="1545" width="14.85546875" customWidth="1"/>
    <col min="1793" max="1793" width="3.42578125" customWidth="1"/>
    <col min="1794" max="1794" width="45.28515625" customWidth="1"/>
    <col min="1795" max="1795" width="16.42578125" customWidth="1"/>
    <col min="1796" max="1796" width="17.28515625" customWidth="1"/>
    <col min="1797" max="1797" width="14.28515625" customWidth="1"/>
    <col min="1798" max="1798" width="15" customWidth="1"/>
    <col min="1799" max="1799" width="14.5703125" customWidth="1"/>
    <col min="1800" max="1800" width="14.7109375" customWidth="1"/>
    <col min="1801" max="1801" width="14.85546875" customWidth="1"/>
    <col min="2049" max="2049" width="3.42578125" customWidth="1"/>
    <col min="2050" max="2050" width="45.28515625" customWidth="1"/>
    <col min="2051" max="2051" width="16.42578125" customWidth="1"/>
    <col min="2052" max="2052" width="17.28515625" customWidth="1"/>
    <col min="2053" max="2053" width="14.28515625" customWidth="1"/>
    <col min="2054" max="2054" width="15" customWidth="1"/>
    <col min="2055" max="2055" width="14.5703125" customWidth="1"/>
    <col min="2056" max="2056" width="14.7109375" customWidth="1"/>
    <col min="2057" max="2057" width="14.85546875" customWidth="1"/>
    <col min="2305" max="2305" width="3.42578125" customWidth="1"/>
    <col min="2306" max="2306" width="45.28515625" customWidth="1"/>
    <col min="2307" max="2307" width="16.42578125" customWidth="1"/>
    <col min="2308" max="2308" width="17.28515625" customWidth="1"/>
    <col min="2309" max="2309" width="14.28515625" customWidth="1"/>
    <col min="2310" max="2310" width="15" customWidth="1"/>
    <col min="2311" max="2311" width="14.5703125" customWidth="1"/>
    <col min="2312" max="2312" width="14.7109375" customWidth="1"/>
    <col min="2313" max="2313" width="14.85546875" customWidth="1"/>
    <col min="2561" max="2561" width="3.42578125" customWidth="1"/>
    <col min="2562" max="2562" width="45.28515625" customWidth="1"/>
    <col min="2563" max="2563" width="16.42578125" customWidth="1"/>
    <col min="2564" max="2564" width="17.28515625" customWidth="1"/>
    <col min="2565" max="2565" width="14.28515625" customWidth="1"/>
    <col min="2566" max="2566" width="15" customWidth="1"/>
    <col min="2567" max="2567" width="14.5703125" customWidth="1"/>
    <col min="2568" max="2568" width="14.7109375" customWidth="1"/>
    <col min="2569" max="2569" width="14.85546875" customWidth="1"/>
    <col min="2817" max="2817" width="3.42578125" customWidth="1"/>
    <col min="2818" max="2818" width="45.28515625" customWidth="1"/>
    <col min="2819" max="2819" width="16.42578125" customWidth="1"/>
    <col min="2820" max="2820" width="17.28515625" customWidth="1"/>
    <col min="2821" max="2821" width="14.28515625" customWidth="1"/>
    <col min="2822" max="2822" width="15" customWidth="1"/>
    <col min="2823" max="2823" width="14.5703125" customWidth="1"/>
    <col min="2824" max="2824" width="14.7109375" customWidth="1"/>
    <col min="2825" max="2825" width="14.85546875" customWidth="1"/>
    <col min="3073" max="3073" width="3.42578125" customWidth="1"/>
    <col min="3074" max="3074" width="45.28515625" customWidth="1"/>
    <col min="3075" max="3075" width="16.42578125" customWidth="1"/>
    <col min="3076" max="3076" width="17.28515625" customWidth="1"/>
    <col min="3077" max="3077" width="14.28515625" customWidth="1"/>
    <col min="3078" max="3078" width="15" customWidth="1"/>
    <col min="3079" max="3079" width="14.5703125" customWidth="1"/>
    <col min="3080" max="3080" width="14.7109375" customWidth="1"/>
    <col min="3081" max="3081" width="14.85546875" customWidth="1"/>
    <col min="3329" max="3329" width="3.42578125" customWidth="1"/>
    <col min="3330" max="3330" width="45.28515625" customWidth="1"/>
    <col min="3331" max="3331" width="16.42578125" customWidth="1"/>
    <col min="3332" max="3332" width="17.28515625" customWidth="1"/>
    <col min="3333" max="3333" width="14.28515625" customWidth="1"/>
    <col min="3334" max="3334" width="15" customWidth="1"/>
    <col min="3335" max="3335" width="14.5703125" customWidth="1"/>
    <col min="3336" max="3336" width="14.7109375" customWidth="1"/>
    <col min="3337" max="3337" width="14.85546875" customWidth="1"/>
    <col min="3585" max="3585" width="3.42578125" customWidth="1"/>
    <col min="3586" max="3586" width="45.28515625" customWidth="1"/>
    <col min="3587" max="3587" width="16.42578125" customWidth="1"/>
    <col min="3588" max="3588" width="17.28515625" customWidth="1"/>
    <col min="3589" max="3589" width="14.28515625" customWidth="1"/>
    <col min="3590" max="3590" width="15" customWidth="1"/>
    <col min="3591" max="3591" width="14.5703125" customWidth="1"/>
    <col min="3592" max="3592" width="14.7109375" customWidth="1"/>
    <col min="3593" max="3593" width="14.85546875" customWidth="1"/>
    <col min="3841" max="3841" width="3.42578125" customWidth="1"/>
    <col min="3842" max="3842" width="45.28515625" customWidth="1"/>
    <col min="3843" max="3843" width="16.42578125" customWidth="1"/>
    <col min="3844" max="3844" width="17.28515625" customWidth="1"/>
    <col min="3845" max="3845" width="14.28515625" customWidth="1"/>
    <col min="3846" max="3846" width="15" customWidth="1"/>
    <col min="3847" max="3847" width="14.5703125" customWidth="1"/>
    <col min="3848" max="3848" width="14.7109375" customWidth="1"/>
    <col min="3849" max="3849" width="14.85546875" customWidth="1"/>
    <col min="4097" max="4097" width="3.42578125" customWidth="1"/>
    <col min="4098" max="4098" width="45.28515625" customWidth="1"/>
    <col min="4099" max="4099" width="16.42578125" customWidth="1"/>
    <col min="4100" max="4100" width="17.28515625" customWidth="1"/>
    <col min="4101" max="4101" width="14.28515625" customWidth="1"/>
    <col min="4102" max="4102" width="15" customWidth="1"/>
    <col min="4103" max="4103" width="14.5703125" customWidth="1"/>
    <col min="4104" max="4104" width="14.7109375" customWidth="1"/>
    <col min="4105" max="4105" width="14.85546875" customWidth="1"/>
    <col min="4353" max="4353" width="3.42578125" customWidth="1"/>
    <col min="4354" max="4354" width="45.28515625" customWidth="1"/>
    <col min="4355" max="4355" width="16.42578125" customWidth="1"/>
    <col min="4356" max="4356" width="17.28515625" customWidth="1"/>
    <col min="4357" max="4357" width="14.28515625" customWidth="1"/>
    <col min="4358" max="4358" width="15" customWidth="1"/>
    <col min="4359" max="4359" width="14.5703125" customWidth="1"/>
    <col min="4360" max="4360" width="14.7109375" customWidth="1"/>
    <col min="4361" max="4361" width="14.85546875" customWidth="1"/>
    <col min="4609" max="4609" width="3.42578125" customWidth="1"/>
    <col min="4610" max="4610" width="45.28515625" customWidth="1"/>
    <col min="4611" max="4611" width="16.42578125" customWidth="1"/>
    <col min="4612" max="4612" width="17.28515625" customWidth="1"/>
    <col min="4613" max="4613" width="14.28515625" customWidth="1"/>
    <col min="4614" max="4614" width="15" customWidth="1"/>
    <col min="4615" max="4615" width="14.5703125" customWidth="1"/>
    <col min="4616" max="4616" width="14.7109375" customWidth="1"/>
    <col min="4617" max="4617" width="14.85546875" customWidth="1"/>
    <col min="4865" max="4865" width="3.42578125" customWidth="1"/>
    <col min="4866" max="4866" width="45.28515625" customWidth="1"/>
    <col min="4867" max="4867" width="16.42578125" customWidth="1"/>
    <col min="4868" max="4868" width="17.28515625" customWidth="1"/>
    <col min="4869" max="4869" width="14.28515625" customWidth="1"/>
    <col min="4870" max="4870" width="15" customWidth="1"/>
    <col min="4871" max="4871" width="14.5703125" customWidth="1"/>
    <col min="4872" max="4872" width="14.7109375" customWidth="1"/>
    <col min="4873" max="4873" width="14.85546875" customWidth="1"/>
    <col min="5121" max="5121" width="3.42578125" customWidth="1"/>
    <col min="5122" max="5122" width="45.28515625" customWidth="1"/>
    <col min="5123" max="5123" width="16.42578125" customWidth="1"/>
    <col min="5124" max="5124" width="17.28515625" customWidth="1"/>
    <col min="5125" max="5125" width="14.28515625" customWidth="1"/>
    <col min="5126" max="5126" width="15" customWidth="1"/>
    <col min="5127" max="5127" width="14.5703125" customWidth="1"/>
    <col min="5128" max="5128" width="14.7109375" customWidth="1"/>
    <col min="5129" max="5129" width="14.85546875" customWidth="1"/>
    <col min="5377" max="5377" width="3.42578125" customWidth="1"/>
    <col min="5378" max="5378" width="45.28515625" customWidth="1"/>
    <col min="5379" max="5379" width="16.42578125" customWidth="1"/>
    <col min="5380" max="5380" width="17.28515625" customWidth="1"/>
    <col min="5381" max="5381" width="14.28515625" customWidth="1"/>
    <col min="5382" max="5382" width="15" customWidth="1"/>
    <col min="5383" max="5383" width="14.5703125" customWidth="1"/>
    <col min="5384" max="5384" width="14.7109375" customWidth="1"/>
    <col min="5385" max="5385" width="14.85546875" customWidth="1"/>
    <col min="5633" max="5633" width="3.42578125" customWidth="1"/>
    <col min="5634" max="5634" width="45.28515625" customWidth="1"/>
    <col min="5635" max="5635" width="16.42578125" customWidth="1"/>
    <col min="5636" max="5636" width="17.28515625" customWidth="1"/>
    <col min="5637" max="5637" width="14.28515625" customWidth="1"/>
    <col min="5638" max="5638" width="15" customWidth="1"/>
    <col min="5639" max="5639" width="14.5703125" customWidth="1"/>
    <col min="5640" max="5640" width="14.7109375" customWidth="1"/>
    <col min="5641" max="5641" width="14.85546875" customWidth="1"/>
    <col min="5889" max="5889" width="3.42578125" customWidth="1"/>
    <col min="5890" max="5890" width="45.28515625" customWidth="1"/>
    <col min="5891" max="5891" width="16.42578125" customWidth="1"/>
    <col min="5892" max="5892" width="17.28515625" customWidth="1"/>
    <col min="5893" max="5893" width="14.28515625" customWidth="1"/>
    <col min="5894" max="5894" width="15" customWidth="1"/>
    <col min="5895" max="5895" width="14.5703125" customWidth="1"/>
    <col min="5896" max="5896" width="14.7109375" customWidth="1"/>
    <col min="5897" max="5897" width="14.85546875" customWidth="1"/>
    <col min="6145" max="6145" width="3.42578125" customWidth="1"/>
    <col min="6146" max="6146" width="45.28515625" customWidth="1"/>
    <col min="6147" max="6147" width="16.42578125" customWidth="1"/>
    <col min="6148" max="6148" width="17.28515625" customWidth="1"/>
    <col min="6149" max="6149" width="14.28515625" customWidth="1"/>
    <col min="6150" max="6150" width="15" customWidth="1"/>
    <col min="6151" max="6151" width="14.5703125" customWidth="1"/>
    <col min="6152" max="6152" width="14.7109375" customWidth="1"/>
    <col min="6153" max="6153" width="14.85546875" customWidth="1"/>
    <col min="6401" max="6401" width="3.42578125" customWidth="1"/>
    <col min="6402" max="6402" width="45.28515625" customWidth="1"/>
    <col min="6403" max="6403" width="16.42578125" customWidth="1"/>
    <col min="6404" max="6404" width="17.28515625" customWidth="1"/>
    <col min="6405" max="6405" width="14.28515625" customWidth="1"/>
    <col min="6406" max="6406" width="15" customWidth="1"/>
    <col min="6407" max="6407" width="14.5703125" customWidth="1"/>
    <col min="6408" max="6408" width="14.7109375" customWidth="1"/>
    <col min="6409" max="6409" width="14.85546875" customWidth="1"/>
    <col min="6657" max="6657" width="3.42578125" customWidth="1"/>
    <col min="6658" max="6658" width="45.28515625" customWidth="1"/>
    <col min="6659" max="6659" width="16.42578125" customWidth="1"/>
    <col min="6660" max="6660" width="17.28515625" customWidth="1"/>
    <col min="6661" max="6661" width="14.28515625" customWidth="1"/>
    <col min="6662" max="6662" width="15" customWidth="1"/>
    <col min="6663" max="6663" width="14.5703125" customWidth="1"/>
    <col min="6664" max="6664" width="14.7109375" customWidth="1"/>
    <col min="6665" max="6665" width="14.85546875" customWidth="1"/>
    <col min="6913" max="6913" width="3.42578125" customWidth="1"/>
    <col min="6914" max="6914" width="45.28515625" customWidth="1"/>
    <col min="6915" max="6915" width="16.42578125" customWidth="1"/>
    <col min="6916" max="6916" width="17.28515625" customWidth="1"/>
    <col min="6917" max="6917" width="14.28515625" customWidth="1"/>
    <col min="6918" max="6918" width="15" customWidth="1"/>
    <col min="6919" max="6919" width="14.5703125" customWidth="1"/>
    <col min="6920" max="6920" width="14.7109375" customWidth="1"/>
    <col min="6921" max="6921" width="14.85546875" customWidth="1"/>
    <col min="7169" max="7169" width="3.42578125" customWidth="1"/>
    <col min="7170" max="7170" width="45.28515625" customWidth="1"/>
    <col min="7171" max="7171" width="16.42578125" customWidth="1"/>
    <col min="7172" max="7172" width="17.28515625" customWidth="1"/>
    <col min="7173" max="7173" width="14.28515625" customWidth="1"/>
    <col min="7174" max="7174" width="15" customWidth="1"/>
    <col min="7175" max="7175" width="14.5703125" customWidth="1"/>
    <col min="7176" max="7176" width="14.7109375" customWidth="1"/>
    <col min="7177" max="7177" width="14.85546875" customWidth="1"/>
    <col min="7425" max="7425" width="3.42578125" customWidth="1"/>
    <col min="7426" max="7426" width="45.28515625" customWidth="1"/>
    <col min="7427" max="7427" width="16.42578125" customWidth="1"/>
    <col min="7428" max="7428" width="17.28515625" customWidth="1"/>
    <col min="7429" max="7429" width="14.28515625" customWidth="1"/>
    <col min="7430" max="7430" width="15" customWidth="1"/>
    <col min="7431" max="7431" width="14.5703125" customWidth="1"/>
    <col min="7432" max="7432" width="14.7109375" customWidth="1"/>
    <col min="7433" max="7433" width="14.85546875" customWidth="1"/>
    <col min="7681" max="7681" width="3.42578125" customWidth="1"/>
    <col min="7682" max="7682" width="45.28515625" customWidth="1"/>
    <col min="7683" max="7683" width="16.42578125" customWidth="1"/>
    <col min="7684" max="7684" width="17.28515625" customWidth="1"/>
    <col min="7685" max="7685" width="14.28515625" customWidth="1"/>
    <col min="7686" max="7686" width="15" customWidth="1"/>
    <col min="7687" max="7687" width="14.5703125" customWidth="1"/>
    <col min="7688" max="7688" width="14.7109375" customWidth="1"/>
    <col min="7689" max="7689" width="14.85546875" customWidth="1"/>
    <col min="7937" max="7937" width="3.42578125" customWidth="1"/>
    <col min="7938" max="7938" width="45.28515625" customWidth="1"/>
    <col min="7939" max="7939" width="16.42578125" customWidth="1"/>
    <col min="7940" max="7940" width="17.28515625" customWidth="1"/>
    <col min="7941" max="7941" width="14.28515625" customWidth="1"/>
    <col min="7942" max="7942" width="15" customWidth="1"/>
    <col min="7943" max="7943" width="14.5703125" customWidth="1"/>
    <col min="7944" max="7944" width="14.7109375" customWidth="1"/>
    <col min="7945" max="7945" width="14.85546875" customWidth="1"/>
    <col min="8193" max="8193" width="3.42578125" customWidth="1"/>
    <col min="8194" max="8194" width="45.28515625" customWidth="1"/>
    <col min="8195" max="8195" width="16.42578125" customWidth="1"/>
    <col min="8196" max="8196" width="17.28515625" customWidth="1"/>
    <col min="8197" max="8197" width="14.28515625" customWidth="1"/>
    <col min="8198" max="8198" width="15" customWidth="1"/>
    <col min="8199" max="8199" width="14.5703125" customWidth="1"/>
    <col min="8200" max="8200" width="14.7109375" customWidth="1"/>
    <col min="8201" max="8201" width="14.85546875" customWidth="1"/>
    <col min="8449" max="8449" width="3.42578125" customWidth="1"/>
    <col min="8450" max="8450" width="45.28515625" customWidth="1"/>
    <col min="8451" max="8451" width="16.42578125" customWidth="1"/>
    <col min="8452" max="8452" width="17.28515625" customWidth="1"/>
    <col min="8453" max="8453" width="14.28515625" customWidth="1"/>
    <col min="8454" max="8454" width="15" customWidth="1"/>
    <col min="8455" max="8455" width="14.5703125" customWidth="1"/>
    <col min="8456" max="8456" width="14.7109375" customWidth="1"/>
    <col min="8457" max="8457" width="14.85546875" customWidth="1"/>
    <col min="8705" max="8705" width="3.42578125" customWidth="1"/>
    <col min="8706" max="8706" width="45.28515625" customWidth="1"/>
    <col min="8707" max="8707" width="16.42578125" customWidth="1"/>
    <col min="8708" max="8708" width="17.28515625" customWidth="1"/>
    <col min="8709" max="8709" width="14.28515625" customWidth="1"/>
    <col min="8710" max="8710" width="15" customWidth="1"/>
    <col min="8711" max="8711" width="14.5703125" customWidth="1"/>
    <col min="8712" max="8712" width="14.7109375" customWidth="1"/>
    <col min="8713" max="8713" width="14.85546875" customWidth="1"/>
    <col min="8961" max="8961" width="3.42578125" customWidth="1"/>
    <col min="8962" max="8962" width="45.28515625" customWidth="1"/>
    <col min="8963" max="8963" width="16.42578125" customWidth="1"/>
    <col min="8964" max="8964" width="17.28515625" customWidth="1"/>
    <col min="8965" max="8965" width="14.28515625" customWidth="1"/>
    <col min="8966" max="8966" width="15" customWidth="1"/>
    <col min="8967" max="8967" width="14.5703125" customWidth="1"/>
    <col min="8968" max="8968" width="14.7109375" customWidth="1"/>
    <col min="8969" max="8969" width="14.85546875" customWidth="1"/>
    <col min="9217" max="9217" width="3.42578125" customWidth="1"/>
    <col min="9218" max="9218" width="45.28515625" customWidth="1"/>
    <col min="9219" max="9219" width="16.42578125" customWidth="1"/>
    <col min="9220" max="9220" width="17.28515625" customWidth="1"/>
    <col min="9221" max="9221" width="14.28515625" customWidth="1"/>
    <col min="9222" max="9222" width="15" customWidth="1"/>
    <col min="9223" max="9223" width="14.5703125" customWidth="1"/>
    <col min="9224" max="9224" width="14.7109375" customWidth="1"/>
    <col min="9225" max="9225" width="14.85546875" customWidth="1"/>
    <col min="9473" max="9473" width="3.42578125" customWidth="1"/>
    <col min="9474" max="9474" width="45.28515625" customWidth="1"/>
    <col min="9475" max="9475" width="16.42578125" customWidth="1"/>
    <col min="9476" max="9476" width="17.28515625" customWidth="1"/>
    <col min="9477" max="9477" width="14.28515625" customWidth="1"/>
    <col min="9478" max="9478" width="15" customWidth="1"/>
    <col min="9479" max="9479" width="14.5703125" customWidth="1"/>
    <col min="9480" max="9480" width="14.7109375" customWidth="1"/>
    <col min="9481" max="9481" width="14.85546875" customWidth="1"/>
    <col min="9729" max="9729" width="3.42578125" customWidth="1"/>
    <col min="9730" max="9730" width="45.28515625" customWidth="1"/>
    <col min="9731" max="9731" width="16.42578125" customWidth="1"/>
    <col min="9732" max="9732" width="17.28515625" customWidth="1"/>
    <col min="9733" max="9733" width="14.28515625" customWidth="1"/>
    <col min="9734" max="9734" width="15" customWidth="1"/>
    <col min="9735" max="9735" width="14.5703125" customWidth="1"/>
    <col min="9736" max="9736" width="14.7109375" customWidth="1"/>
    <col min="9737" max="9737" width="14.85546875" customWidth="1"/>
    <col min="9985" max="9985" width="3.42578125" customWidth="1"/>
    <col min="9986" max="9986" width="45.28515625" customWidth="1"/>
    <col min="9987" max="9987" width="16.42578125" customWidth="1"/>
    <col min="9988" max="9988" width="17.28515625" customWidth="1"/>
    <col min="9989" max="9989" width="14.28515625" customWidth="1"/>
    <col min="9990" max="9990" width="15" customWidth="1"/>
    <col min="9991" max="9991" width="14.5703125" customWidth="1"/>
    <col min="9992" max="9992" width="14.7109375" customWidth="1"/>
    <col min="9993" max="9993" width="14.85546875" customWidth="1"/>
    <col min="10241" max="10241" width="3.42578125" customWidth="1"/>
    <col min="10242" max="10242" width="45.28515625" customWidth="1"/>
    <col min="10243" max="10243" width="16.42578125" customWidth="1"/>
    <col min="10244" max="10244" width="17.28515625" customWidth="1"/>
    <col min="10245" max="10245" width="14.28515625" customWidth="1"/>
    <col min="10246" max="10246" width="15" customWidth="1"/>
    <col min="10247" max="10247" width="14.5703125" customWidth="1"/>
    <col min="10248" max="10248" width="14.7109375" customWidth="1"/>
    <col min="10249" max="10249" width="14.85546875" customWidth="1"/>
    <col min="10497" max="10497" width="3.42578125" customWidth="1"/>
    <col min="10498" max="10498" width="45.28515625" customWidth="1"/>
    <col min="10499" max="10499" width="16.42578125" customWidth="1"/>
    <col min="10500" max="10500" width="17.28515625" customWidth="1"/>
    <col min="10501" max="10501" width="14.28515625" customWidth="1"/>
    <col min="10502" max="10502" width="15" customWidth="1"/>
    <col min="10503" max="10503" width="14.5703125" customWidth="1"/>
    <col min="10504" max="10504" width="14.7109375" customWidth="1"/>
    <col min="10505" max="10505" width="14.85546875" customWidth="1"/>
    <col min="10753" max="10753" width="3.42578125" customWidth="1"/>
    <col min="10754" max="10754" width="45.28515625" customWidth="1"/>
    <col min="10755" max="10755" width="16.42578125" customWidth="1"/>
    <col min="10756" max="10756" width="17.28515625" customWidth="1"/>
    <col min="10757" max="10757" width="14.28515625" customWidth="1"/>
    <col min="10758" max="10758" width="15" customWidth="1"/>
    <col min="10759" max="10759" width="14.5703125" customWidth="1"/>
    <col min="10760" max="10760" width="14.7109375" customWidth="1"/>
    <col min="10761" max="10761" width="14.85546875" customWidth="1"/>
    <col min="11009" max="11009" width="3.42578125" customWidth="1"/>
    <col min="11010" max="11010" width="45.28515625" customWidth="1"/>
    <col min="11011" max="11011" width="16.42578125" customWidth="1"/>
    <col min="11012" max="11012" width="17.28515625" customWidth="1"/>
    <col min="11013" max="11013" width="14.28515625" customWidth="1"/>
    <col min="11014" max="11014" width="15" customWidth="1"/>
    <col min="11015" max="11015" width="14.5703125" customWidth="1"/>
    <col min="11016" max="11016" width="14.7109375" customWidth="1"/>
    <col min="11017" max="11017" width="14.85546875" customWidth="1"/>
    <col min="11265" max="11265" width="3.42578125" customWidth="1"/>
    <col min="11266" max="11266" width="45.28515625" customWidth="1"/>
    <col min="11267" max="11267" width="16.42578125" customWidth="1"/>
    <col min="11268" max="11268" width="17.28515625" customWidth="1"/>
    <col min="11269" max="11269" width="14.28515625" customWidth="1"/>
    <col min="11270" max="11270" width="15" customWidth="1"/>
    <col min="11271" max="11271" width="14.5703125" customWidth="1"/>
    <col min="11272" max="11272" width="14.7109375" customWidth="1"/>
    <col min="11273" max="11273" width="14.85546875" customWidth="1"/>
    <col min="11521" max="11521" width="3.42578125" customWidth="1"/>
    <col min="11522" max="11522" width="45.28515625" customWidth="1"/>
    <col min="11523" max="11523" width="16.42578125" customWidth="1"/>
    <col min="11524" max="11524" width="17.28515625" customWidth="1"/>
    <col min="11525" max="11525" width="14.28515625" customWidth="1"/>
    <col min="11526" max="11526" width="15" customWidth="1"/>
    <col min="11527" max="11527" width="14.5703125" customWidth="1"/>
    <col min="11528" max="11528" width="14.7109375" customWidth="1"/>
    <col min="11529" max="11529" width="14.85546875" customWidth="1"/>
    <col min="11777" max="11777" width="3.42578125" customWidth="1"/>
    <col min="11778" max="11778" width="45.28515625" customWidth="1"/>
    <col min="11779" max="11779" width="16.42578125" customWidth="1"/>
    <col min="11780" max="11780" width="17.28515625" customWidth="1"/>
    <col min="11781" max="11781" width="14.28515625" customWidth="1"/>
    <col min="11782" max="11782" width="15" customWidth="1"/>
    <col min="11783" max="11783" width="14.5703125" customWidth="1"/>
    <col min="11784" max="11784" width="14.7109375" customWidth="1"/>
    <col min="11785" max="11785" width="14.85546875" customWidth="1"/>
    <col min="12033" max="12033" width="3.42578125" customWidth="1"/>
    <col min="12034" max="12034" width="45.28515625" customWidth="1"/>
    <col min="12035" max="12035" width="16.42578125" customWidth="1"/>
    <col min="12036" max="12036" width="17.28515625" customWidth="1"/>
    <col min="12037" max="12037" width="14.28515625" customWidth="1"/>
    <col min="12038" max="12038" width="15" customWidth="1"/>
    <col min="12039" max="12039" width="14.5703125" customWidth="1"/>
    <col min="12040" max="12040" width="14.7109375" customWidth="1"/>
    <col min="12041" max="12041" width="14.85546875" customWidth="1"/>
    <col min="12289" max="12289" width="3.42578125" customWidth="1"/>
    <col min="12290" max="12290" width="45.28515625" customWidth="1"/>
    <col min="12291" max="12291" width="16.42578125" customWidth="1"/>
    <col min="12292" max="12292" width="17.28515625" customWidth="1"/>
    <col min="12293" max="12293" width="14.28515625" customWidth="1"/>
    <col min="12294" max="12294" width="15" customWidth="1"/>
    <col min="12295" max="12295" width="14.5703125" customWidth="1"/>
    <col min="12296" max="12296" width="14.7109375" customWidth="1"/>
    <col min="12297" max="12297" width="14.85546875" customWidth="1"/>
    <col min="12545" max="12545" width="3.42578125" customWidth="1"/>
    <col min="12546" max="12546" width="45.28515625" customWidth="1"/>
    <col min="12547" max="12547" width="16.42578125" customWidth="1"/>
    <col min="12548" max="12548" width="17.28515625" customWidth="1"/>
    <col min="12549" max="12549" width="14.28515625" customWidth="1"/>
    <col min="12550" max="12550" width="15" customWidth="1"/>
    <col min="12551" max="12551" width="14.5703125" customWidth="1"/>
    <col min="12552" max="12552" width="14.7109375" customWidth="1"/>
    <col min="12553" max="12553" width="14.85546875" customWidth="1"/>
    <col min="12801" max="12801" width="3.42578125" customWidth="1"/>
    <col min="12802" max="12802" width="45.28515625" customWidth="1"/>
    <col min="12803" max="12803" width="16.42578125" customWidth="1"/>
    <col min="12804" max="12804" width="17.28515625" customWidth="1"/>
    <col min="12805" max="12805" width="14.28515625" customWidth="1"/>
    <col min="12806" max="12806" width="15" customWidth="1"/>
    <col min="12807" max="12807" width="14.5703125" customWidth="1"/>
    <col min="12808" max="12808" width="14.7109375" customWidth="1"/>
    <col min="12809" max="12809" width="14.85546875" customWidth="1"/>
    <col min="13057" max="13057" width="3.42578125" customWidth="1"/>
    <col min="13058" max="13058" width="45.28515625" customWidth="1"/>
    <col min="13059" max="13059" width="16.42578125" customWidth="1"/>
    <col min="13060" max="13060" width="17.28515625" customWidth="1"/>
    <col min="13061" max="13061" width="14.28515625" customWidth="1"/>
    <col min="13062" max="13062" width="15" customWidth="1"/>
    <col min="13063" max="13063" width="14.5703125" customWidth="1"/>
    <col min="13064" max="13064" width="14.7109375" customWidth="1"/>
    <col min="13065" max="13065" width="14.85546875" customWidth="1"/>
    <col min="13313" max="13313" width="3.42578125" customWidth="1"/>
    <col min="13314" max="13314" width="45.28515625" customWidth="1"/>
    <col min="13315" max="13315" width="16.42578125" customWidth="1"/>
    <col min="13316" max="13316" width="17.28515625" customWidth="1"/>
    <col min="13317" max="13317" width="14.28515625" customWidth="1"/>
    <col min="13318" max="13318" width="15" customWidth="1"/>
    <col min="13319" max="13319" width="14.5703125" customWidth="1"/>
    <col min="13320" max="13320" width="14.7109375" customWidth="1"/>
    <col min="13321" max="13321" width="14.85546875" customWidth="1"/>
    <col min="13569" max="13569" width="3.42578125" customWidth="1"/>
    <col min="13570" max="13570" width="45.28515625" customWidth="1"/>
    <col min="13571" max="13571" width="16.42578125" customWidth="1"/>
    <col min="13572" max="13572" width="17.28515625" customWidth="1"/>
    <col min="13573" max="13573" width="14.28515625" customWidth="1"/>
    <col min="13574" max="13574" width="15" customWidth="1"/>
    <col min="13575" max="13575" width="14.5703125" customWidth="1"/>
    <col min="13576" max="13576" width="14.7109375" customWidth="1"/>
    <col min="13577" max="13577" width="14.85546875" customWidth="1"/>
    <col min="13825" max="13825" width="3.42578125" customWidth="1"/>
    <col min="13826" max="13826" width="45.28515625" customWidth="1"/>
    <col min="13827" max="13827" width="16.42578125" customWidth="1"/>
    <col min="13828" max="13828" width="17.28515625" customWidth="1"/>
    <col min="13829" max="13829" width="14.28515625" customWidth="1"/>
    <col min="13830" max="13830" width="15" customWidth="1"/>
    <col min="13831" max="13831" width="14.5703125" customWidth="1"/>
    <col min="13832" max="13832" width="14.7109375" customWidth="1"/>
    <col min="13833" max="13833" width="14.85546875" customWidth="1"/>
    <col min="14081" max="14081" width="3.42578125" customWidth="1"/>
    <col min="14082" max="14082" width="45.28515625" customWidth="1"/>
    <col min="14083" max="14083" width="16.42578125" customWidth="1"/>
    <col min="14084" max="14084" width="17.28515625" customWidth="1"/>
    <col min="14085" max="14085" width="14.28515625" customWidth="1"/>
    <col min="14086" max="14086" width="15" customWidth="1"/>
    <col min="14087" max="14087" width="14.5703125" customWidth="1"/>
    <col min="14088" max="14088" width="14.7109375" customWidth="1"/>
    <col min="14089" max="14089" width="14.85546875" customWidth="1"/>
    <col min="14337" max="14337" width="3.42578125" customWidth="1"/>
    <col min="14338" max="14338" width="45.28515625" customWidth="1"/>
    <col min="14339" max="14339" width="16.42578125" customWidth="1"/>
    <col min="14340" max="14340" width="17.28515625" customWidth="1"/>
    <col min="14341" max="14341" width="14.28515625" customWidth="1"/>
    <col min="14342" max="14342" width="15" customWidth="1"/>
    <col min="14343" max="14343" width="14.5703125" customWidth="1"/>
    <col min="14344" max="14344" width="14.7109375" customWidth="1"/>
    <col min="14345" max="14345" width="14.85546875" customWidth="1"/>
    <col min="14593" max="14593" width="3.42578125" customWidth="1"/>
    <col min="14594" max="14594" width="45.28515625" customWidth="1"/>
    <col min="14595" max="14595" width="16.42578125" customWidth="1"/>
    <col min="14596" max="14596" width="17.28515625" customWidth="1"/>
    <col min="14597" max="14597" width="14.28515625" customWidth="1"/>
    <col min="14598" max="14598" width="15" customWidth="1"/>
    <col min="14599" max="14599" width="14.5703125" customWidth="1"/>
    <col min="14600" max="14600" width="14.7109375" customWidth="1"/>
    <col min="14601" max="14601" width="14.85546875" customWidth="1"/>
    <col min="14849" max="14849" width="3.42578125" customWidth="1"/>
    <col min="14850" max="14850" width="45.28515625" customWidth="1"/>
    <col min="14851" max="14851" width="16.42578125" customWidth="1"/>
    <col min="14852" max="14852" width="17.28515625" customWidth="1"/>
    <col min="14853" max="14853" width="14.28515625" customWidth="1"/>
    <col min="14854" max="14854" width="15" customWidth="1"/>
    <col min="14855" max="14855" width="14.5703125" customWidth="1"/>
    <col min="14856" max="14856" width="14.7109375" customWidth="1"/>
    <col min="14857" max="14857" width="14.85546875" customWidth="1"/>
    <col min="15105" max="15105" width="3.42578125" customWidth="1"/>
    <col min="15106" max="15106" width="45.28515625" customWidth="1"/>
    <col min="15107" max="15107" width="16.42578125" customWidth="1"/>
    <col min="15108" max="15108" width="17.28515625" customWidth="1"/>
    <col min="15109" max="15109" width="14.28515625" customWidth="1"/>
    <col min="15110" max="15110" width="15" customWidth="1"/>
    <col min="15111" max="15111" width="14.5703125" customWidth="1"/>
    <col min="15112" max="15112" width="14.7109375" customWidth="1"/>
    <col min="15113" max="15113" width="14.85546875" customWidth="1"/>
    <col min="15361" max="15361" width="3.42578125" customWidth="1"/>
    <col min="15362" max="15362" width="45.28515625" customWidth="1"/>
    <col min="15363" max="15363" width="16.42578125" customWidth="1"/>
    <col min="15364" max="15364" width="17.28515625" customWidth="1"/>
    <col min="15365" max="15365" width="14.28515625" customWidth="1"/>
    <col min="15366" max="15366" width="15" customWidth="1"/>
    <col min="15367" max="15367" width="14.5703125" customWidth="1"/>
    <col min="15368" max="15368" width="14.7109375" customWidth="1"/>
    <col min="15369" max="15369" width="14.85546875" customWidth="1"/>
    <col min="15617" max="15617" width="3.42578125" customWidth="1"/>
    <col min="15618" max="15618" width="45.28515625" customWidth="1"/>
    <col min="15619" max="15619" width="16.42578125" customWidth="1"/>
    <col min="15620" max="15620" width="17.28515625" customWidth="1"/>
    <col min="15621" max="15621" width="14.28515625" customWidth="1"/>
    <col min="15622" max="15622" width="15" customWidth="1"/>
    <col min="15623" max="15623" width="14.5703125" customWidth="1"/>
    <col min="15624" max="15624" width="14.7109375" customWidth="1"/>
    <col min="15625" max="15625" width="14.85546875" customWidth="1"/>
    <col min="15873" max="15873" width="3.42578125" customWidth="1"/>
    <col min="15874" max="15874" width="45.28515625" customWidth="1"/>
    <col min="15875" max="15875" width="16.42578125" customWidth="1"/>
    <col min="15876" max="15876" width="17.28515625" customWidth="1"/>
    <col min="15877" max="15877" width="14.28515625" customWidth="1"/>
    <col min="15878" max="15878" width="15" customWidth="1"/>
    <col min="15879" max="15879" width="14.5703125" customWidth="1"/>
    <col min="15880" max="15880" width="14.7109375" customWidth="1"/>
    <col min="15881" max="15881" width="14.85546875" customWidth="1"/>
    <col min="16129" max="16129" width="3.42578125" customWidth="1"/>
    <col min="16130" max="16130" width="45.28515625" customWidth="1"/>
    <col min="16131" max="16131" width="16.42578125" customWidth="1"/>
    <col min="16132" max="16132" width="17.28515625" customWidth="1"/>
    <col min="16133" max="16133" width="14.28515625" customWidth="1"/>
    <col min="16134" max="16134" width="15" customWidth="1"/>
    <col min="16135" max="16135" width="14.5703125" customWidth="1"/>
    <col min="16136" max="16136" width="14.7109375" customWidth="1"/>
    <col min="16137" max="16137" width="14.85546875" customWidth="1"/>
  </cols>
  <sheetData>
    <row r="1" spans="1:13" customFormat="1" ht="15.75" thickBot="1" x14ac:dyDescent="0.3">
      <c r="A1" s="605"/>
      <c r="B1" s="605"/>
      <c r="C1" s="605"/>
      <c r="D1" s="605"/>
      <c r="E1" s="605"/>
      <c r="F1" s="605"/>
      <c r="G1" s="605"/>
      <c r="H1" s="605"/>
      <c r="I1" s="605"/>
      <c r="K1" s="605"/>
      <c r="L1" s="605"/>
      <c r="M1" s="605"/>
    </row>
    <row r="2" spans="1:13" customFormat="1" ht="28.5" customHeight="1" x14ac:dyDescent="0.25">
      <c r="A2" s="605"/>
      <c r="B2" s="1028" t="s">
        <v>2958</v>
      </c>
      <c r="C2" s="1029"/>
      <c r="D2" s="1029"/>
      <c r="E2" s="1029"/>
      <c r="F2" s="1029"/>
      <c r="G2" s="1029"/>
      <c r="H2" s="1029"/>
      <c r="I2" s="1030"/>
      <c r="K2" s="605"/>
      <c r="L2" s="605"/>
      <c r="M2" s="605"/>
    </row>
    <row r="3" spans="1:13" customFormat="1" ht="16.5" x14ac:dyDescent="0.25">
      <c r="A3" s="605"/>
      <c r="B3" s="657"/>
      <c r="C3" s="659"/>
      <c r="D3" s="659"/>
      <c r="E3" s="659"/>
      <c r="F3" s="659"/>
      <c r="G3" s="659"/>
      <c r="H3" s="659"/>
      <c r="I3" s="661" t="s">
        <v>52</v>
      </c>
      <c r="K3" s="605"/>
      <c r="L3" s="605"/>
      <c r="M3" s="605"/>
    </row>
    <row r="4" spans="1:13" customFormat="1" x14ac:dyDescent="0.25">
      <c r="A4" s="605"/>
      <c r="B4" s="1046" t="s">
        <v>3144</v>
      </c>
      <c r="C4" s="1031"/>
      <c r="D4" s="1031"/>
      <c r="E4" s="1031"/>
      <c r="F4" s="1031"/>
      <c r="G4" s="1031"/>
      <c r="H4" s="1031"/>
      <c r="I4" s="1032"/>
      <c r="K4" s="605"/>
      <c r="L4" s="605"/>
      <c r="M4" s="605"/>
    </row>
    <row r="5" spans="1:13" customFormat="1" x14ac:dyDescent="0.25">
      <c r="A5" s="605"/>
      <c r="B5" s="1046" t="s">
        <v>3145</v>
      </c>
      <c r="C5" s="1031"/>
      <c r="D5" s="1031"/>
      <c r="E5" s="1031"/>
      <c r="F5" s="1031"/>
      <c r="G5" s="1031"/>
      <c r="H5" s="1031"/>
      <c r="I5" s="1032"/>
      <c r="K5" s="605"/>
      <c r="L5" s="605"/>
      <c r="M5" s="605"/>
    </row>
    <row r="6" spans="1:13" customFormat="1" x14ac:dyDescent="0.25">
      <c r="A6" s="605"/>
      <c r="B6" s="1046" t="s">
        <v>2960</v>
      </c>
      <c r="C6" s="1031"/>
      <c r="D6" s="1031"/>
      <c r="E6" s="1031"/>
      <c r="F6" s="1031"/>
      <c r="G6" s="1031"/>
      <c r="H6" s="1031"/>
      <c r="I6" s="1032"/>
      <c r="K6" s="605"/>
      <c r="L6" s="605"/>
      <c r="M6" s="605"/>
    </row>
    <row r="7" spans="1:13" customFormat="1" ht="22.5" customHeight="1" thickBot="1" x14ac:dyDescent="0.3">
      <c r="A7" s="605"/>
      <c r="B7" s="1047">
        <v>11</v>
      </c>
      <c r="C7" s="1048"/>
      <c r="D7" s="1048"/>
      <c r="E7" s="1048"/>
      <c r="F7" s="1048"/>
      <c r="G7" s="1048"/>
      <c r="H7" s="1048"/>
      <c r="I7" s="1049"/>
      <c r="K7" s="605"/>
      <c r="L7" s="605"/>
      <c r="M7" s="605"/>
    </row>
    <row r="8" spans="1:13" customFormat="1" x14ac:dyDescent="0.25">
      <c r="A8" s="605"/>
      <c r="B8" s="1033" t="s">
        <v>3146</v>
      </c>
      <c r="C8" s="1043" t="s">
        <v>2962</v>
      </c>
      <c r="D8" s="1044"/>
      <c r="E8" s="1044"/>
      <c r="F8" s="1044"/>
      <c r="G8" s="1044"/>
      <c r="H8" s="1044"/>
      <c r="I8" s="1045"/>
      <c r="K8" s="605"/>
      <c r="L8" s="605"/>
      <c r="M8" s="605"/>
    </row>
    <row r="9" spans="1:13" customFormat="1" ht="26.25" thickBot="1" x14ac:dyDescent="0.3">
      <c r="A9" s="605"/>
      <c r="B9" s="1042"/>
      <c r="C9" s="747" t="s">
        <v>2963</v>
      </c>
      <c r="D9" s="748" t="s">
        <v>2964</v>
      </c>
      <c r="E9" s="748" t="s">
        <v>2965</v>
      </c>
      <c r="F9" s="748" t="s">
        <v>2966</v>
      </c>
      <c r="G9" s="748" t="s">
        <v>2967</v>
      </c>
      <c r="H9" s="748" t="s">
        <v>2968</v>
      </c>
      <c r="I9" s="749" t="s">
        <v>2969</v>
      </c>
      <c r="K9" s="605"/>
      <c r="L9" s="605"/>
      <c r="M9" s="605" t="s">
        <v>52</v>
      </c>
    </row>
    <row r="10" spans="1:13" customFormat="1" x14ac:dyDescent="0.25">
      <c r="A10" s="605"/>
      <c r="B10" s="750"/>
      <c r="C10" s="751"/>
      <c r="D10" s="752"/>
      <c r="E10" s="752"/>
      <c r="F10" s="752"/>
      <c r="G10" s="752"/>
      <c r="H10" s="752"/>
      <c r="I10" s="753"/>
      <c r="K10" s="605"/>
      <c r="L10" s="605"/>
      <c r="M10" s="605"/>
    </row>
    <row r="11" spans="1:13" customFormat="1" x14ac:dyDescent="0.25">
      <c r="A11" s="605"/>
      <c r="B11" s="754" t="s">
        <v>3147</v>
      </c>
      <c r="C11" s="755">
        <v>412031585</v>
      </c>
      <c r="D11" s="756">
        <v>4029919.97</v>
      </c>
      <c r="E11" s="756">
        <v>-1458286</v>
      </c>
      <c r="F11" s="756">
        <v>414603218.97000003</v>
      </c>
      <c r="G11" s="756">
        <v>411064742.81</v>
      </c>
      <c r="H11" s="756">
        <v>299060959.88</v>
      </c>
      <c r="I11" s="757">
        <v>3538476.1600000262</v>
      </c>
      <c r="J11" s="620"/>
      <c r="K11" s="758"/>
      <c r="L11" s="758"/>
      <c r="M11" s="758"/>
    </row>
    <row r="12" spans="1:13" customFormat="1" x14ac:dyDescent="0.25">
      <c r="A12" s="605"/>
      <c r="B12" s="759"/>
      <c r="C12" s="760"/>
      <c r="D12" s="761"/>
      <c r="E12" s="761"/>
      <c r="F12" s="761"/>
      <c r="G12" s="761"/>
      <c r="H12" s="761"/>
      <c r="I12" s="762"/>
      <c r="J12" s="620"/>
      <c r="K12" s="758"/>
      <c r="L12" s="758"/>
      <c r="M12" s="758"/>
    </row>
    <row r="13" spans="1:13" customFormat="1" x14ac:dyDescent="0.25">
      <c r="A13" s="605"/>
      <c r="B13" s="754"/>
      <c r="C13" s="755"/>
      <c r="D13" s="756"/>
      <c r="E13" s="756"/>
      <c r="F13" s="756"/>
      <c r="G13" s="756"/>
      <c r="H13" s="756"/>
      <c r="I13" s="757"/>
      <c r="J13" s="620"/>
      <c r="K13" s="758"/>
      <c r="L13" s="758"/>
      <c r="M13" s="758"/>
    </row>
    <row r="14" spans="1:13" customFormat="1" x14ac:dyDescent="0.25">
      <c r="A14" s="605"/>
      <c r="B14" s="754" t="s">
        <v>3148</v>
      </c>
      <c r="C14" s="755">
        <v>2695440</v>
      </c>
      <c r="D14" s="756">
        <v>4382550</v>
      </c>
      <c r="E14" s="756">
        <v>1940510.13</v>
      </c>
      <c r="F14" s="756">
        <v>9018500.3900000006</v>
      </c>
      <c r="G14" s="756">
        <v>9018500.3900000006</v>
      </c>
      <c r="H14" s="756">
        <v>8618416.4600000009</v>
      </c>
      <c r="I14" s="757">
        <v>0</v>
      </c>
      <c r="J14" s="620"/>
      <c r="K14" s="758"/>
      <c r="L14" s="758"/>
      <c r="M14" s="758"/>
    </row>
    <row r="15" spans="1:13" customFormat="1" x14ac:dyDescent="0.25">
      <c r="A15" s="605"/>
      <c r="B15" s="759"/>
      <c r="C15" s="760"/>
      <c r="D15" s="761"/>
      <c r="E15" s="761"/>
      <c r="F15" s="761"/>
      <c r="G15" s="761"/>
      <c r="H15" s="761"/>
      <c r="I15" s="762"/>
      <c r="J15" s="620"/>
      <c r="K15" s="758"/>
      <c r="L15" s="758"/>
      <c r="M15" s="758"/>
    </row>
    <row r="16" spans="1:13" customFormat="1" x14ac:dyDescent="0.25">
      <c r="A16" s="605"/>
      <c r="B16" s="754"/>
      <c r="C16" s="755"/>
      <c r="D16" s="756"/>
      <c r="E16" s="756"/>
      <c r="F16" s="756"/>
      <c r="G16" s="756"/>
      <c r="H16" s="756"/>
      <c r="I16" s="757"/>
      <c r="J16" s="620"/>
      <c r="K16" s="758"/>
      <c r="L16" s="758"/>
      <c r="M16" s="758"/>
    </row>
    <row r="17" spans="1:13" customFormat="1" x14ac:dyDescent="0.25">
      <c r="A17" s="605"/>
      <c r="B17" s="754" t="s">
        <v>3149</v>
      </c>
      <c r="C17" s="755">
        <v>75354215</v>
      </c>
      <c r="D17" s="756">
        <v>7969228.6399999997</v>
      </c>
      <c r="E17" s="756">
        <v>-482223.94</v>
      </c>
      <c r="F17" s="756">
        <v>82841219.700000003</v>
      </c>
      <c r="G17" s="756">
        <v>82841219.700000003</v>
      </c>
      <c r="H17" s="756">
        <v>54854911.380000003</v>
      </c>
      <c r="I17" s="757">
        <v>0</v>
      </c>
      <c r="J17" s="620"/>
      <c r="K17" s="758"/>
      <c r="L17" s="758"/>
      <c r="M17" s="758"/>
    </row>
    <row r="18" spans="1:13" customFormat="1" ht="15.75" thickBot="1" x14ac:dyDescent="0.3">
      <c r="A18" s="605"/>
      <c r="B18" s="763"/>
      <c r="C18" s="764"/>
      <c r="D18" s="765"/>
      <c r="E18" s="765"/>
      <c r="F18" s="765"/>
      <c r="G18" s="765"/>
      <c r="H18" s="765"/>
      <c r="I18" s="766"/>
      <c r="J18" s="620"/>
      <c r="K18" s="758"/>
      <c r="L18" s="605"/>
      <c r="M18" s="605"/>
    </row>
    <row r="19" spans="1:13" customFormat="1" x14ac:dyDescent="0.25">
      <c r="A19" s="605"/>
      <c r="B19" s="767"/>
      <c r="C19" s="768"/>
      <c r="D19" s="769"/>
      <c r="E19" s="769"/>
      <c r="F19" s="769"/>
      <c r="G19" s="769"/>
      <c r="H19" s="769"/>
      <c r="I19" s="770"/>
      <c r="J19" s="620"/>
      <c r="K19" s="758"/>
      <c r="L19" s="605"/>
      <c r="M19" s="605"/>
    </row>
    <row r="20" spans="1:13" customFormat="1" x14ac:dyDescent="0.25">
      <c r="A20" s="605"/>
      <c r="B20" s="771" t="s">
        <v>3150</v>
      </c>
      <c r="C20" s="772">
        <v>490081240</v>
      </c>
      <c r="D20" s="773">
        <v>16381698.609999999</v>
      </c>
      <c r="E20" s="773">
        <v>0.18999999988591298</v>
      </c>
      <c r="F20" s="773">
        <v>506462939.06</v>
      </c>
      <c r="G20" s="773">
        <v>502924462.89999998</v>
      </c>
      <c r="H20" s="773">
        <v>362534287.71999997</v>
      </c>
      <c r="I20" s="774">
        <v>3538476.1600000262</v>
      </c>
      <c r="J20" s="620"/>
      <c r="K20" s="758"/>
      <c r="L20" s="605"/>
      <c r="M20" s="605"/>
    </row>
    <row r="21" spans="1:13" customFormat="1" ht="15.75" thickBot="1" x14ac:dyDescent="0.3">
      <c r="A21" s="605"/>
      <c r="B21" s="775"/>
      <c r="C21" s="776"/>
      <c r="D21" s="777"/>
      <c r="E21" s="777"/>
      <c r="F21" s="777"/>
      <c r="G21" s="777"/>
      <c r="H21" s="777"/>
      <c r="I21" s="778"/>
      <c r="K21" s="605"/>
      <c r="L21" s="605"/>
      <c r="M21" s="605"/>
    </row>
    <row r="22" spans="1:13" customFormat="1" x14ac:dyDescent="0.25">
      <c r="A22" s="605"/>
      <c r="B22" s="605"/>
      <c r="C22" s="779"/>
      <c r="D22" s="779"/>
      <c r="E22" s="779"/>
      <c r="F22" s="779"/>
      <c r="G22" s="779"/>
      <c r="H22" s="779"/>
      <c r="I22" s="779"/>
      <c r="K22" s="605"/>
      <c r="L22" s="605"/>
      <c r="M22" s="605"/>
    </row>
    <row r="23" spans="1:13" customFormat="1" x14ac:dyDescent="0.25">
      <c r="A23" s="605"/>
      <c r="B23" s="780" t="s">
        <v>3143</v>
      </c>
      <c r="C23" s="605"/>
      <c r="D23" s="605"/>
      <c r="E23" s="605"/>
      <c r="F23" s="605"/>
      <c r="G23" s="605"/>
      <c r="H23" s="605"/>
      <c r="I23" s="605"/>
      <c r="K23" s="605"/>
      <c r="L23" s="605"/>
      <c r="M23" s="605"/>
    </row>
    <row r="24" spans="1:13" customFormat="1" x14ac:dyDescent="0.25">
      <c r="A24" s="605"/>
      <c r="B24" s="780"/>
      <c r="C24" s="605"/>
      <c r="D24" s="605"/>
      <c r="E24" s="605"/>
      <c r="F24" s="605"/>
      <c r="G24" s="605"/>
      <c r="H24" s="605"/>
      <c r="I24" s="605"/>
      <c r="K24" s="605"/>
      <c r="L24" s="605"/>
      <c r="M24" s="605"/>
    </row>
    <row r="25" spans="1:13" s="739" customFormat="1" x14ac:dyDescent="0.25">
      <c r="A25" s="605"/>
      <c r="B25" s="605"/>
      <c r="C25" s="605"/>
      <c r="D25" s="605"/>
      <c r="E25" s="605"/>
      <c r="F25" s="605"/>
      <c r="G25" s="605"/>
      <c r="H25" s="605"/>
      <c r="I25" s="605"/>
    </row>
    <row r="26" spans="1:13" s="605" customFormat="1" x14ac:dyDescent="0.25"/>
    <row r="27" spans="1:13" s="605" customFormat="1" x14ac:dyDescent="0.25">
      <c r="C27" s="758"/>
      <c r="D27" s="758"/>
      <c r="E27" s="758"/>
      <c r="F27" s="758"/>
      <c r="G27" s="758"/>
      <c r="H27" s="758"/>
      <c r="I27" s="758"/>
    </row>
    <row r="28" spans="1:13" s="605" customFormat="1" x14ac:dyDescent="0.25">
      <c r="C28" s="758"/>
      <c r="D28" s="758"/>
      <c r="E28" s="758"/>
      <c r="F28" s="758"/>
      <c r="G28" s="758"/>
      <c r="H28" s="758"/>
      <c r="I28" s="758"/>
    </row>
    <row r="29" spans="1:13" s="605" customFormat="1" x14ac:dyDescent="0.25">
      <c r="C29" s="758"/>
      <c r="D29" s="758"/>
      <c r="E29" s="758"/>
      <c r="F29" s="758"/>
      <c r="G29" s="758"/>
      <c r="H29" s="758"/>
      <c r="I29" s="758"/>
    </row>
    <row r="30" spans="1:13" customFormat="1" x14ac:dyDescent="0.25">
      <c r="A30" s="605"/>
      <c r="B30" s="605"/>
      <c r="C30" s="605"/>
      <c r="D30" s="605"/>
      <c r="E30" s="605"/>
      <c r="F30" s="605"/>
      <c r="G30" s="605"/>
      <c r="H30" s="605"/>
      <c r="I30" s="605"/>
      <c r="K30" s="605"/>
      <c r="L30" s="605"/>
      <c r="M30" s="605"/>
    </row>
    <row r="31" spans="1:13" customFormat="1" x14ac:dyDescent="0.25">
      <c r="A31" s="605"/>
      <c r="B31" s="605"/>
      <c r="C31" s="605"/>
      <c r="D31" s="605"/>
      <c r="E31" s="605"/>
      <c r="F31" s="605"/>
      <c r="G31" s="605"/>
      <c r="H31" s="605"/>
      <c r="I31" s="605"/>
      <c r="K31" s="605"/>
      <c r="L31" s="605"/>
      <c r="M31" s="605"/>
    </row>
    <row r="32" spans="1:13" customFormat="1" x14ac:dyDescent="0.25">
      <c r="A32" s="605"/>
      <c r="B32" s="605"/>
      <c r="C32" s="605"/>
      <c r="D32" s="605"/>
      <c r="E32" s="605"/>
      <c r="F32" s="605"/>
      <c r="G32" s="605"/>
      <c r="H32" s="605"/>
      <c r="I32" s="605"/>
      <c r="K32" s="605"/>
      <c r="L32" s="605"/>
      <c r="M32" s="605"/>
    </row>
    <row r="33" spans="1:9" customFormat="1" x14ac:dyDescent="0.25">
      <c r="A33" s="605"/>
      <c r="B33" s="781"/>
      <c r="C33" s="605"/>
      <c r="D33" s="605"/>
      <c r="E33" s="605"/>
      <c r="F33" s="605"/>
      <c r="G33" s="605"/>
      <c r="H33" s="605"/>
      <c r="I33" s="605"/>
    </row>
    <row r="34" spans="1:9" s="739" customFormat="1" x14ac:dyDescent="0.25">
      <c r="B34" s="782"/>
    </row>
    <row r="35" spans="1:9" s="739" customFormat="1" x14ac:dyDescent="0.25"/>
  </sheetData>
  <mergeCells count="7">
    <mergeCell ref="B8:B9"/>
    <mergeCell ref="C8:I8"/>
    <mergeCell ref="B2:I2"/>
    <mergeCell ref="B4:I4"/>
    <mergeCell ref="B5:I5"/>
    <mergeCell ref="B6:I6"/>
    <mergeCell ref="B7:I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workbookViewId="0"/>
  </sheetViews>
  <sheetFormatPr baseColWidth="10" defaultRowHeight="15" x14ac:dyDescent="0.25"/>
  <cols>
    <col min="1" max="1" width="3.28515625" customWidth="1"/>
    <col min="2" max="2" width="47.5703125" customWidth="1"/>
    <col min="3" max="3" width="16.140625" customWidth="1"/>
    <col min="4" max="4" width="17.28515625" customWidth="1"/>
    <col min="5" max="5" width="16.42578125" customWidth="1"/>
    <col min="6" max="6" width="17.85546875" customWidth="1"/>
    <col min="7" max="7" width="16.7109375" customWidth="1"/>
    <col min="8" max="8" width="17" customWidth="1"/>
    <col min="9" max="9" width="15.5703125" customWidth="1"/>
    <col min="255" max="255" width="3.28515625" customWidth="1"/>
    <col min="256" max="256" width="47.5703125" customWidth="1"/>
    <col min="257" max="257" width="16.140625" customWidth="1"/>
    <col min="258" max="258" width="17.28515625" customWidth="1"/>
    <col min="259" max="259" width="16.42578125" customWidth="1"/>
    <col min="260" max="260" width="17.85546875" customWidth="1"/>
    <col min="261" max="261" width="16.7109375" customWidth="1"/>
    <col min="262" max="262" width="17" customWidth="1"/>
    <col min="263" max="263" width="15.5703125" customWidth="1"/>
    <col min="265" max="265" width="12.42578125" bestFit="1" customWidth="1"/>
    <col min="266" max="266" width="13.85546875" bestFit="1" customWidth="1"/>
    <col min="511" max="511" width="3.28515625" customWidth="1"/>
    <col min="512" max="512" width="47.5703125" customWidth="1"/>
    <col min="513" max="513" width="16.140625" customWidth="1"/>
    <col min="514" max="514" width="17.28515625" customWidth="1"/>
    <col min="515" max="515" width="16.42578125" customWidth="1"/>
    <col min="516" max="516" width="17.85546875" customWidth="1"/>
    <col min="517" max="517" width="16.7109375" customWidth="1"/>
    <col min="518" max="518" width="17" customWidth="1"/>
    <col min="519" max="519" width="15.5703125" customWidth="1"/>
    <col min="521" max="521" width="12.42578125" bestFit="1" customWidth="1"/>
    <col min="522" max="522" width="13.85546875" bestFit="1" customWidth="1"/>
    <col min="767" max="767" width="3.28515625" customWidth="1"/>
    <col min="768" max="768" width="47.5703125" customWidth="1"/>
    <col min="769" max="769" width="16.140625" customWidth="1"/>
    <col min="770" max="770" width="17.28515625" customWidth="1"/>
    <col min="771" max="771" width="16.42578125" customWidth="1"/>
    <col min="772" max="772" width="17.85546875" customWidth="1"/>
    <col min="773" max="773" width="16.7109375" customWidth="1"/>
    <col min="774" max="774" width="17" customWidth="1"/>
    <col min="775" max="775" width="15.5703125" customWidth="1"/>
    <col min="777" max="777" width="12.42578125" bestFit="1" customWidth="1"/>
    <col min="778" max="778" width="13.85546875" bestFit="1" customWidth="1"/>
    <col min="1023" max="1023" width="3.28515625" customWidth="1"/>
    <col min="1024" max="1024" width="47.5703125" customWidth="1"/>
    <col min="1025" max="1025" width="16.140625" customWidth="1"/>
    <col min="1026" max="1026" width="17.28515625" customWidth="1"/>
    <col min="1027" max="1027" width="16.42578125" customWidth="1"/>
    <col min="1028" max="1028" width="17.85546875" customWidth="1"/>
    <col min="1029" max="1029" width="16.7109375" customWidth="1"/>
    <col min="1030" max="1030" width="17" customWidth="1"/>
    <col min="1031" max="1031" width="15.5703125" customWidth="1"/>
    <col min="1033" max="1033" width="12.42578125" bestFit="1" customWidth="1"/>
    <col min="1034" max="1034" width="13.85546875" bestFit="1" customWidth="1"/>
    <col min="1279" max="1279" width="3.28515625" customWidth="1"/>
    <col min="1280" max="1280" width="47.5703125" customWidth="1"/>
    <col min="1281" max="1281" width="16.140625" customWidth="1"/>
    <col min="1282" max="1282" width="17.28515625" customWidth="1"/>
    <col min="1283" max="1283" width="16.42578125" customWidth="1"/>
    <col min="1284" max="1284" width="17.85546875" customWidth="1"/>
    <col min="1285" max="1285" width="16.7109375" customWidth="1"/>
    <col min="1286" max="1286" width="17" customWidth="1"/>
    <col min="1287" max="1287" width="15.5703125" customWidth="1"/>
    <col min="1289" max="1289" width="12.42578125" bestFit="1" customWidth="1"/>
    <col min="1290" max="1290" width="13.85546875" bestFit="1" customWidth="1"/>
    <col min="1535" max="1535" width="3.28515625" customWidth="1"/>
    <col min="1536" max="1536" width="47.5703125" customWidth="1"/>
    <col min="1537" max="1537" width="16.140625" customWidth="1"/>
    <col min="1538" max="1538" width="17.28515625" customWidth="1"/>
    <col min="1539" max="1539" width="16.42578125" customWidth="1"/>
    <col min="1540" max="1540" width="17.85546875" customWidth="1"/>
    <col min="1541" max="1541" width="16.7109375" customWidth="1"/>
    <col min="1542" max="1542" width="17" customWidth="1"/>
    <col min="1543" max="1543" width="15.5703125" customWidth="1"/>
    <col min="1545" max="1545" width="12.42578125" bestFit="1" customWidth="1"/>
    <col min="1546" max="1546" width="13.85546875" bestFit="1" customWidth="1"/>
    <col min="1791" max="1791" width="3.28515625" customWidth="1"/>
    <col min="1792" max="1792" width="47.5703125" customWidth="1"/>
    <col min="1793" max="1793" width="16.140625" customWidth="1"/>
    <col min="1794" max="1794" width="17.28515625" customWidth="1"/>
    <col min="1795" max="1795" width="16.42578125" customWidth="1"/>
    <col min="1796" max="1796" width="17.85546875" customWidth="1"/>
    <col min="1797" max="1797" width="16.7109375" customWidth="1"/>
    <col min="1798" max="1798" width="17" customWidth="1"/>
    <col min="1799" max="1799" width="15.5703125" customWidth="1"/>
    <col min="1801" max="1801" width="12.42578125" bestFit="1" customWidth="1"/>
    <col min="1802" max="1802" width="13.85546875" bestFit="1" customWidth="1"/>
    <col min="2047" max="2047" width="3.28515625" customWidth="1"/>
    <col min="2048" max="2048" width="47.5703125" customWidth="1"/>
    <col min="2049" max="2049" width="16.140625" customWidth="1"/>
    <col min="2050" max="2050" width="17.28515625" customWidth="1"/>
    <col min="2051" max="2051" width="16.42578125" customWidth="1"/>
    <col min="2052" max="2052" width="17.85546875" customWidth="1"/>
    <col min="2053" max="2053" width="16.7109375" customWidth="1"/>
    <col min="2054" max="2054" width="17" customWidth="1"/>
    <col min="2055" max="2055" width="15.5703125" customWidth="1"/>
    <col min="2057" max="2057" width="12.42578125" bestFit="1" customWidth="1"/>
    <col min="2058" max="2058" width="13.85546875" bestFit="1" customWidth="1"/>
    <col min="2303" max="2303" width="3.28515625" customWidth="1"/>
    <col min="2304" max="2304" width="47.5703125" customWidth="1"/>
    <col min="2305" max="2305" width="16.140625" customWidth="1"/>
    <col min="2306" max="2306" width="17.28515625" customWidth="1"/>
    <col min="2307" max="2307" width="16.42578125" customWidth="1"/>
    <col min="2308" max="2308" width="17.85546875" customWidth="1"/>
    <col min="2309" max="2309" width="16.7109375" customWidth="1"/>
    <col min="2310" max="2310" width="17" customWidth="1"/>
    <col min="2311" max="2311" width="15.5703125" customWidth="1"/>
    <col min="2313" max="2313" width="12.42578125" bestFit="1" customWidth="1"/>
    <col min="2314" max="2314" width="13.85546875" bestFit="1" customWidth="1"/>
    <col min="2559" max="2559" width="3.28515625" customWidth="1"/>
    <col min="2560" max="2560" width="47.5703125" customWidth="1"/>
    <col min="2561" max="2561" width="16.140625" customWidth="1"/>
    <col min="2562" max="2562" width="17.28515625" customWidth="1"/>
    <col min="2563" max="2563" width="16.42578125" customWidth="1"/>
    <col min="2564" max="2564" width="17.85546875" customWidth="1"/>
    <col min="2565" max="2565" width="16.7109375" customWidth="1"/>
    <col min="2566" max="2566" width="17" customWidth="1"/>
    <col min="2567" max="2567" width="15.5703125" customWidth="1"/>
    <col min="2569" max="2569" width="12.42578125" bestFit="1" customWidth="1"/>
    <col min="2570" max="2570" width="13.85546875" bestFit="1" customWidth="1"/>
    <col min="2815" max="2815" width="3.28515625" customWidth="1"/>
    <col min="2816" max="2816" width="47.5703125" customWidth="1"/>
    <col min="2817" max="2817" width="16.140625" customWidth="1"/>
    <col min="2818" max="2818" width="17.28515625" customWidth="1"/>
    <col min="2819" max="2819" width="16.42578125" customWidth="1"/>
    <col min="2820" max="2820" width="17.85546875" customWidth="1"/>
    <col min="2821" max="2821" width="16.7109375" customWidth="1"/>
    <col min="2822" max="2822" width="17" customWidth="1"/>
    <col min="2823" max="2823" width="15.5703125" customWidth="1"/>
    <col min="2825" max="2825" width="12.42578125" bestFit="1" customWidth="1"/>
    <col min="2826" max="2826" width="13.85546875" bestFit="1" customWidth="1"/>
    <col min="3071" max="3071" width="3.28515625" customWidth="1"/>
    <col min="3072" max="3072" width="47.5703125" customWidth="1"/>
    <col min="3073" max="3073" width="16.140625" customWidth="1"/>
    <col min="3074" max="3074" width="17.28515625" customWidth="1"/>
    <col min="3075" max="3075" width="16.42578125" customWidth="1"/>
    <col min="3076" max="3076" width="17.85546875" customWidth="1"/>
    <col min="3077" max="3077" width="16.7109375" customWidth="1"/>
    <col min="3078" max="3078" width="17" customWidth="1"/>
    <col min="3079" max="3079" width="15.5703125" customWidth="1"/>
    <col min="3081" max="3081" width="12.42578125" bestFit="1" customWidth="1"/>
    <col min="3082" max="3082" width="13.85546875" bestFit="1" customWidth="1"/>
    <col min="3327" max="3327" width="3.28515625" customWidth="1"/>
    <col min="3328" max="3328" width="47.5703125" customWidth="1"/>
    <col min="3329" max="3329" width="16.140625" customWidth="1"/>
    <col min="3330" max="3330" width="17.28515625" customWidth="1"/>
    <col min="3331" max="3331" width="16.42578125" customWidth="1"/>
    <col min="3332" max="3332" width="17.85546875" customWidth="1"/>
    <col min="3333" max="3333" width="16.7109375" customWidth="1"/>
    <col min="3334" max="3334" width="17" customWidth="1"/>
    <col min="3335" max="3335" width="15.5703125" customWidth="1"/>
    <col min="3337" max="3337" width="12.42578125" bestFit="1" customWidth="1"/>
    <col min="3338" max="3338" width="13.85546875" bestFit="1" customWidth="1"/>
    <col min="3583" max="3583" width="3.28515625" customWidth="1"/>
    <col min="3584" max="3584" width="47.5703125" customWidth="1"/>
    <col min="3585" max="3585" width="16.140625" customWidth="1"/>
    <col min="3586" max="3586" width="17.28515625" customWidth="1"/>
    <col min="3587" max="3587" width="16.42578125" customWidth="1"/>
    <col min="3588" max="3588" width="17.85546875" customWidth="1"/>
    <col min="3589" max="3589" width="16.7109375" customWidth="1"/>
    <col min="3590" max="3590" width="17" customWidth="1"/>
    <col min="3591" max="3591" width="15.5703125" customWidth="1"/>
    <col min="3593" max="3593" width="12.42578125" bestFit="1" customWidth="1"/>
    <col min="3594" max="3594" width="13.85546875" bestFit="1" customWidth="1"/>
    <col min="3839" max="3839" width="3.28515625" customWidth="1"/>
    <col min="3840" max="3840" width="47.5703125" customWidth="1"/>
    <col min="3841" max="3841" width="16.140625" customWidth="1"/>
    <col min="3842" max="3842" width="17.28515625" customWidth="1"/>
    <col min="3843" max="3843" width="16.42578125" customWidth="1"/>
    <col min="3844" max="3844" width="17.85546875" customWidth="1"/>
    <col min="3845" max="3845" width="16.7109375" customWidth="1"/>
    <col min="3846" max="3846" width="17" customWidth="1"/>
    <col min="3847" max="3847" width="15.5703125" customWidth="1"/>
    <col min="3849" max="3849" width="12.42578125" bestFit="1" customWidth="1"/>
    <col min="3850" max="3850" width="13.85546875" bestFit="1" customWidth="1"/>
    <col min="4095" max="4095" width="3.28515625" customWidth="1"/>
    <col min="4096" max="4096" width="47.5703125" customWidth="1"/>
    <col min="4097" max="4097" width="16.140625" customWidth="1"/>
    <col min="4098" max="4098" width="17.28515625" customWidth="1"/>
    <col min="4099" max="4099" width="16.42578125" customWidth="1"/>
    <col min="4100" max="4100" width="17.85546875" customWidth="1"/>
    <col min="4101" max="4101" width="16.7109375" customWidth="1"/>
    <col min="4102" max="4102" width="17" customWidth="1"/>
    <col min="4103" max="4103" width="15.5703125" customWidth="1"/>
    <col min="4105" max="4105" width="12.42578125" bestFit="1" customWidth="1"/>
    <col min="4106" max="4106" width="13.85546875" bestFit="1" customWidth="1"/>
    <col min="4351" max="4351" width="3.28515625" customWidth="1"/>
    <col min="4352" max="4352" width="47.5703125" customWidth="1"/>
    <col min="4353" max="4353" width="16.140625" customWidth="1"/>
    <col min="4354" max="4354" width="17.28515625" customWidth="1"/>
    <col min="4355" max="4355" width="16.42578125" customWidth="1"/>
    <col min="4356" max="4356" width="17.85546875" customWidth="1"/>
    <col min="4357" max="4357" width="16.7109375" customWidth="1"/>
    <col min="4358" max="4358" width="17" customWidth="1"/>
    <col min="4359" max="4359" width="15.5703125" customWidth="1"/>
    <col min="4361" max="4361" width="12.42578125" bestFit="1" customWidth="1"/>
    <col min="4362" max="4362" width="13.85546875" bestFit="1" customWidth="1"/>
    <col min="4607" max="4607" width="3.28515625" customWidth="1"/>
    <col min="4608" max="4608" width="47.5703125" customWidth="1"/>
    <col min="4609" max="4609" width="16.140625" customWidth="1"/>
    <col min="4610" max="4610" width="17.28515625" customWidth="1"/>
    <col min="4611" max="4611" width="16.42578125" customWidth="1"/>
    <col min="4612" max="4612" width="17.85546875" customWidth="1"/>
    <col min="4613" max="4613" width="16.7109375" customWidth="1"/>
    <col min="4614" max="4614" width="17" customWidth="1"/>
    <col min="4615" max="4615" width="15.5703125" customWidth="1"/>
    <col min="4617" max="4617" width="12.42578125" bestFit="1" customWidth="1"/>
    <col min="4618" max="4618" width="13.85546875" bestFit="1" customWidth="1"/>
    <col min="4863" max="4863" width="3.28515625" customWidth="1"/>
    <col min="4864" max="4864" width="47.5703125" customWidth="1"/>
    <col min="4865" max="4865" width="16.140625" customWidth="1"/>
    <col min="4866" max="4866" width="17.28515625" customWidth="1"/>
    <col min="4867" max="4867" width="16.42578125" customWidth="1"/>
    <col min="4868" max="4868" width="17.85546875" customWidth="1"/>
    <col min="4869" max="4869" width="16.7109375" customWidth="1"/>
    <col min="4870" max="4870" width="17" customWidth="1"/>
    <col min="4871" max="4871" width="15.5703125" customWidth="1"/>
    <col min="4873" max="4873" width="12.42578125" bestFit="1" customWidth="1"/>
    <col min="4874" max="4874" width="13.85546875" bestFit="1" customWidth="1"/>
    <col min="5119" max="5119" width="3.28515625" customWidth="1"/>
    <col min="5120" max="5120" width="47.5703125" customWidth="1"/>
    <col min="5121" max="5121" width="16.140625" customWidth="1"/>
    <col min="5122" max="5122" width="17.28515625" customWidth="1"/>
    <col min="5123" max="5123" width="16.42578125" customWidth="1"/>
    <col min="5124" max="5124" width="17.85546875" customWidth="1"/>
    <col min="5125" max="5125" width="16.7109375" customWidth="1"/>
    <col min="5126" max="5126" width="17" customWidth="1"/>
    <col min="5127" max="5127" width="15.5703125" customWidth="1"/>
    <col min="5129" max="5129" width="12.42578125" bestFit="1" customWidth="1"/>
    <col min="5130" max="5130" width="13.85546875" bestFit="1" customWidth="1"/>
    <col min="5375" max="5375" width="3.28515625" customWidth="1"/>
    <col min="5376" max="5376" width="47.5703125" customWidth="1"/>
    <col min="5377" max="5377" width="16.140625" customWidth="1"/>
    <col min="5378" max="5378" width="17.28515625" customWidth="1"/>
    <col min="5379" max="5379" width="16.42578125" customWidth="1"/>
    <col min="5380" max="5380" width="17.85546875" customWidth="1"/>
    <col min="5381" max="5381" width="16.7109375" customWidth="1"/>
    <col min="5382" max="5382" width="17" customWidth="1"/>
    <col min="5383" max="5383" width="15.5703125" customWidth="1"/>
    <col min="5385" max="5385" width="12.42578125" bestFit="1" customWidth="1"/>
    <col min="5386" max="5386" width="13.85546875" bestFit="1" customWidth="1"/>
    <col min="5631" max="5631" width="3.28515625" customWidth="1"/>
    <col min="5632" max="5632" width="47.5703125" customWidth="1"/>
    <col min="5633" max="5633" width="16.140625" customWidth="1"/>
    <col min="5634" max="5634" width="17.28515625" customWidth="1"/>
    <col min="5635" max="5635" width="16.42578125" customWidth="1"/>
    <col min="5636" max="5636" width="17.85546875" customWidth="1"/>
    <col min="5637" max="5637" width="16.7109375" customWidth="1"/>
    <col min="5638" max="5638" width="17" customWidth="1"/>
    <col min="5639" max="5639" width="15.5703125" customWidth="1"/>
    <col min="5641" max="5641" width="12.42578125" bestFit="1" customWidth="1"/>
    <col min="5642" max="5642" width="13.85546875" bestFit="1" customWidth="1"/>
    <col min="5887" max="5887" width="3.28515625" customWidth="1"/>
    <col min="5888" max="5888" width="47.5703125" customWidth="1"/>
    <col min="5889" max="5889" width="16.140625" customWidth="1"/>
    <col min="5890" max="5890" width="17.28515625" customWidth="1"/>
    <col min="5891" max="5891" width="16.42578125" customWidth="1"/>
    <col min="5892" max="5892" width="17.85546875" customWidth="1"/>
    <col min="5893" max="5893" width="16.7109375" customWidth="1"/>
    <col min="5894" max="5894" width="17" customWidth="1"/>
    <col min="5895" max="5895" width="15.5703125" customWidth="1"/>
    <col min="5897" max="5897" width="12.42578125" bestFit="1" customWidth="1"/>
    <col min="5898" max="5898" width="13.85546875" bestFit="1" customWidth="1"/>
    <col min="6143" max="6143" width="3.28515625" customWidth="1"/>
    <col min="6144" max="6144" width="47.5703125" customWidth="1"/>
    <col min="6145" max="6145" width="16.140625" customWidth="1"/>
    <col min="6146" max="6146" width="17.28515625" customWidth="1"/>
    <col min="6147" max="6147" width="16.42578125" customWidth="1"/>
    <col min="6148" max="6148" width="17.85546875" customWidth="1"/>
    <col min="6149" max="6149" width="16.7109375" customWidth="1"/>
    <col min="6150" max="6150" width="17" customWidth="1"/>
    <col min="6151" max="6151" width="15.5703125" customWidth="1"/>
    <col min="6153" max="6153" width="12.42578125" bestFit="1" customWidth="1"/>
    <col min="6154" max="6154" width="13.85546875" bestFit="1" customWidth="1"/>
    <col min="6399" max="6399" width="3.28515625" customWidth="1"/>
    <col min="6400" max="6400" width="47.5703125" customWidth="1"/>
    <col min="6401" max="6401" width="16.140625" customWidth="1"/>
    <col min="6402" max="6402" width="17.28515625" customWidth="1"/>
    <col min="6403" max="6403" width="16.42578125" customWidth="1"/>
    <col min="6404" max="6404" width="17.85546875" customWidth="1"/>
    <col min="6405" max="6405" width="16.7109375" customWidth="1"/>
    <col min="6406" max="6406" width="17" customWidth="1"/>
    <col min="6407" max="6407" width="15.5703125" customWidth="1"/>
    <col min="6409" max="6409" width="12.42578125" bestFit="1" customWidth="1"/>
    <col min="6410" max="6410" width="13.85546875" bestFit="1" customWidth="1"/>
    <col min="6655" max="6655" width="3.28515625" customWidth="1"/>
    <col min="6656" max="6656" width="47.5703125" customWidth="1"/>
    <col min="6657" max="6657" width="16.140625" customWidth="1"/>
    <col min="6658" max="6658" width="17.28515625" customWidth="1"/>
    <col min="6659" max="6659" width="16.42578125" customWidth="1"/>
    <col min="6660" max="6660" width="17.85546875" customWidth="1"/>
    <col min="6661" max="6661" width="16.7109375" customWidth="1"/>
    <col min="6662" max="6662" width="17" customWidth="1"/>
    <col min="6663" max="6663" width="15.5703125" customWidth="1"/>
    <col min="6665" max="6665" width="12.42578125" bestFit="1" customWidth="1"/>
    <col min="6666" max="6666" width="13.85546875" bestFit="1" customWidth="1"/>
    <col min="6911" max="6911" width="3.28515625" customWidth="1"/>
    <col min="6912" max="6912" width="47.5703125" customWidth="1"/>
    <col min="6913" max="6913" width="16.140625" customWidth="1"/>
    <col min="6914" max="6914" width="17.28515625" customWidth="1"/>
    <col min="6915" max="6915" width="16.42578125" customWidth="1"/>
    <col min="6916" max="6916" width="17.85546875" customWidth="1"/>
    <col min="6917" max="6917" width="16.7109375" customWidth="1"/>
    <col min="6918" max="6918" width="17" customWidth="1"/>
    <col min="6919" max="6919" width="15.5703125" customWidth="1"/>
    <col min="6921" max="6921" width="12.42578125" bestFit="1" customWidth="1"/>
    <col min="6922" max="6922" width="13.85546875" bestFit="1" customWidth="1"/>
    <col min="7167" max="7167" width="3.28515625" customWidth="1"/>
    <col min="7168" max="7168" width="47.5703125" customWidth="1"/>
    <col min="7169" max="7169" width="16.140625" customWidth="1"/>
    <col min="7170" max="7170" width="17.28515625" customWidth="1"/>
    <col min="7171" max="7171" width="16.42578125" customWidth="1"/>
    <col min="7172" max="7172" width="17.85546875" customWidth="1"/>
    <col min="7173" max="7173" width="16.7109375" customWidth="1"/>
    <col min="7174" max="7174" width="17" customWidth="1"/>
    <col min="7175" max="7175" width="15.5703125" customWidth="1"/>
    <col min="7177" max="7177" width="12.42578125" bestFit="1" customWidth="1"/>
    <col min="7178" max="7178" width="13.85546875" bestFit="1" customWidth="1"/>
    <col min="7423" max="7423" width="3.28515625" customWidth="1"/>
    <col min="7424" max="7424" width="47.5703125" customWidth="1"/>
    <col min="7425" max="7425" width="16.140625" customWidth="1"/>
    <col min="7426" max="7426" width="17.28515625" customWidth="1"/>
    <col min="7427" max="7427" width="16.42578125" customWidth="1"/>
    <col min="7428" max="7428" width="17.85546875" customWidth="1"/>
    <col min="7429" max="7429" width="16.7109375" customWidth="1"/>
    <col min="7430" max="7430" width="17" customWidth="1"/>
    <col min="7431" max="7431" width="15.5703125" customWidth="1"/>
    <col min="7433" max="7433" width="12.42578125" bestFit="1" customWidth="1"/>
    <col min="7434" max="7434" width="13.85546875" bestFit="1" customWidth="1"/>
    <col min="7679" max="7679" width="3.28515625" customWidth="1"/>
    <col min="7680" max="7680" width="47.5703125" customWidth="1"/>
    <col min="7681" max="7681" width="16.140625" customWidth="1"/>
    <col min="7682" max="7682" width="17.28515625" customWidth="1"/>
    <col min="7683" max="7683" width="16.42578125" customWidth="1"/>
    <col min="7684" max="7684" width="17.85546875" customWidth="1"/>
    <col min="7685" max="7685" width="16.7109375" customWidth="1"/>
    <col min="7686" max="7686" width="17" customWidth="1"/>
    <col min="7687" max="7687" width="15.5703125" customWidth="1"/>
    <col min="7689" max="7689" width="12.42578125" bestFit="1" customWidth="1"/>
    <col min="7690" max="7690" width="13.85546875" bestFit="1" customWidth="1"/>
    <col min="7935" max="7935" width="3.28515625" customWidth="1"/>
    <col min="7936" max="7936" width="47.5703125" customWidth="1"/>
    <col min="7937" max="7937" width="16.140625" customWidth="1"/>
    <col min="7938" max="7938" width="17.28515625" customWidth="1"/>
    <col min="7939" max="7939" width="16.42578125" customWidth="1"/>
    <col min="7940" max="7940" width="17.85546875" customWidth="1"/>
    <col min="7941" max="7941" width="16.7109375" customWidth="1"/>
    <col min="7942" max="7942" width="17" customWidth="1"/>
    <col min="7943" max="7943" width="15.5703125" customWidth="1"/>
    <col min="7945" max="7945" width="12.42578125" bestFit="1" customWidth="1"/>
    <col min="7946" max="7946" width="13.85546875" bestFit="1" customWidth="1"/>
    <col min="8191" max="8191" width="3.28515625" customWidth="1"/>
    <col min="8192" max="8192" width="47.5703125" customWidth="1"/>
    <col min="8193" max="8193" width="16.140625" customWidth="1"/>
    <col min="8194" max="8194" width="17.28515625" customWidth="1"/>
    <col min="8195" max="8195" width="16.42578125" customWidth="1"/>
    <col min="8196" max="8196" width="17.85546875" customWidth="1"/>
    <col min="8197" max="8197" width="16.7109375" customWidth="1"/>
    <col min="8198" max="8198" width="17" customWidth="1"/>
    <col min="8199" max="8199" width="15.5703125" customWidth="1"/>
    <col min="8201" max="8201" width="12.42578125" bestFit="1" customWidth="1"/>
    <col min="8202" max="8202" width="13.85546875" bestFit="1" customWidth="1"/>
    <col min="8447" max="8447" width="3.28515625" customWidth="1"/>
    <col min="8448" max="8448" width="47.5703125" customWidth="1"/>
    <col min="8449" max="8449" width="16.140625" customWidth="1"/>
    <col min="8450" max="8450" width="17.28515625" customWidth="1"/>
    <col min="8451" max="8451" width="16.42578125" customWidth="1"/>
    <col min="8452" max="8452" width="17.85546875" customWidth="1"/>
    <col min="8453" max="8453" width="16.7109375" customWidth="1"/>
    <col min="8454" max="8454" width="17" customWidth="1"/>
    <col min="8455" max="8455" width="15.5703125" customWidth="1"/>
    <col min="8457" max="8457" width="12.42578125" bestFit="1" customWidth="1"/>
    <col min="8458" max="8458" width="13.85546875" bestFit="1" customWidth="1"/>
    <col min="8703" max="8703" width="3.28515625" customWidth="1"/>
    <col min="8704" max="8704" width="47.5703125" customWidth="1"/>
    <col min="8705" max="8705" width="16.140625" customWidth="1"/>
    <col min="8706" max="8706" width="17.28515625" customWidth="1"/>
    <col min="8707" max="8707" width="16.42578125" customWidth="1"/>
    <col min="8708" max="8708" width="17.85546875" customWidth="1"/>
    <col min="8709" max="8709" width="16.7109375" customWidth="1"/>
    <col min="8710" max="8710" width="17" customWidth="1"/>
    <col min="8711" max="8711" width="15.5703125" customWidth="1"/>
    <col min="8713" max="8713" width="12.42578125" bestFit="1" customWidth="1"/>
    <col min="8714" max="8714" width="13.85546875" bestFit="1" customWidth="1"/>
    <col min="8959" max="8959" width="3.28515625" customWidth="1"/>
    <col min="8960" max="8960" width="47.5703125" customWidth="1"/>
    <col min="8961" max="8961" width="16.140625" customWidth="1"/>
    <col min="8962" max="8962" width="17.28515625" customWidth="1"/>
    <col min="8963" max="8963" width="16.42578125" customWidth="1"/>
    <col min="8964" max="8964" width="17.85546875" customWidth="1"/>
    <col min="8965" max="8965" width="16.7109375" customWidth="1"/>
    <col min="8966" max="8966" width="17" customWidth="1"/>
    <col min="8967" max="8967" width="15.5703125" customWidth="1"/>
    <col min="8969" max="8969" width="12.42578125" bestFit="1" customWidth="1"/>
    <col min="8970" max="8970" width="13.85546875" bestFit="1" customWidth="1"/>
    <col min="9215" max="9215" width="3.28515625" customWidth="1"/>
    <col min="9216" max="9216" width="47.5703125" customWidth="1"/>
    <col min="9217" max="9217" width="16.140625" customWidth="1"/>
    <col min="9218" max="9218" width="17.28515625" customWidth="1"/>
    <col min="9219" max="9219" width="16.42578125" customWidth="1"/>
    <col min="9220" max="9220" width="17.85546875" customWidth="1"/>
    <col min="9221" max="9221" width="16.7109375" customWidth="1"/>
    <col min="9222" max="9222" width="17" customWidth="1"/>
    <col min="9223" max="9223" width="15.5703125" customWidth="1"/>
    <col min="9225" max="9225" width="12.42578125" bestFit="1" customWidth="1"/>
    <col min="9226" max="9226" width="13.85546875" bestFit="1" customWidth="1"/>
    <col min="9471" max="9471" width="3.28515625" customWidth="1"/>
    <col min="9472" max="9472" width="47.5703125" customWidth="1"/>
    <col min="9473" max="9473" width="16.140625" customWidth="1"/>
    <col min="9474" max="9474" width="17.28515625" customWidth="1"/>
    <col min="9475" max="9475" width="16.42578125" customWidth="1"/>
    <col min="9476" max="9476" width="17.85546875" customWidth="1"/>
    <col min="9477" max="9477" width="16.7109375" customWidth="1"/>
    <col min="9478" max="9478" width="17" customWidth="1"/>
    <col min="9479" max="9479" width="15.5703125" customWidth="1"/>
    <col min="9481" max="9481" width="12.42578125" bestFit="1" customWidth="1"/>
    <col min="9482" max="9482" width="13.85546875" bestFit="1" customWidth="1"/>
    <col min="9727" max="9727" width="3.28515625" customWidth="1"/>
    <col min="9728" max="9728" width="47.5703125" customWidth="1"/>
    <col min="9729" max="9729" width="16.140625" customWidth="1"/>
    <col min="9730" max="9730" width="17.28515625" customWidth="1"/>
    <col min="9731" max="9731" width="16.42578125" customWidth="1"/>
    <col min="9732" max="9732" width="17.85546875" customWidth="1"/>
    <col min="9733" max="9733" width="16.7109375" customWidth="1"/>
    <col min="9734" max="9734" width="17" customWidth="1"/>
    <col min="9735" max="9735" width="15.5703125" customWidth="1"/>
    <col min="9737" max="9737" width="12.42578125" bestFit="1" customWidth="1"/>
    <col min="9738" max="9738" width="13.85546875" bestFit="1" customWidth="1"/>
    <col min="9983" max="9983" width="3.28515625" customWidth="1"/>
    <col min="9984" max="9984" width="47.5703125" customWidth="1"/>
    <col min="9985" max="9985" width="16.140625" customWidth="1"/>
    <col min="9986" max="9986" width="17.28515625" customWidth="1"/>
    <col min="9987" max="9987" width="16.42578125" customWidth="1"/>
    <col min="9988" max="9988" width="17.85546875" customWidth="1"/>
    <col min="9989" max="9989" width="16.7109375" customWidth="1"/>
    <col min="9990" max="9990" width="17" customWidth="1"/>
    <col min="9991" max="9991" width="15.5703125" customWidth="1"/>
    <col min="9993" max="9993" width="12.42578125" bestFit="1" customWidth="1"/>
    <col min="9994" max="9994" width="13.85546875" bestFit="1" customWidth="1"/>
    <col min="10239" max="10239" width="3.28515625" customWidth="1"/>
    <col min="10240" max="10240" width="47.5703125" customWidth="1"/>
    <col min="10241" max="10241" width="16.140625" customWidth="1"/>
    <col min="10242" max="10242" width="17.28515625" customWidth="1"/>
    <col min="10243" max="10243" width="16.42578125" customWidth="1"/>
    <col min="10244" max="10244" width="17.85546875" customWidth="1"/>
    <col min="10245" max="10245" width="16.7109375" customWidth="1"/>
    <col min="10246" max="10246" width="17" customWidth="1"/>
    <col min="10247" max="10247" width="15.5703125" customWidth="1"/>
    <col min="10249" max="10249" width="12.42578125" bestFit="1" customWidth="1"/>
    <col min="10250" max="10250" width="13.85546875" bestFit="1" customWidth="1"/>
    <col min="10495" max="10495" width="3.28515625" customWidth="1"/>
    <col min="10496" max="10496" width="47.5703125" customWidth="1"/>
    <col min="10497" max="10497" width="16.140625" customWidth="1"/>
    <col min="10498" max="10498" width="17.28515625" customWidth="1"/>
    <col min="10499" max="10499" width="16.42578125" customWidth="1"/>
    <col min="10500" max="10500" width="17.85546875" customWidth="1"/>
    <col min="10501" max="10501" width="16.7109375" customWidth="1"/>
    <col min="10502" max="10502" width="17" customWidth="1"/>
    <col min="10503" max="10503" width="15.5703125" customWidth="1"/>
    <col min="10505" max="10505" width="12.42578125" bestFit="1" customWidth="1"/>
    <col min="10506" max="10506" width="13.85546875" bestFit="1" customWidth="1"/>
    <col min="10751" max="10751" width="3.28515625" customWidth="1"/>
    <col min="10752" max="10752" width="47.5703125" customWidth="1"/>
    <col min="10753" max="10753" width="16.140625" customWidth="1"/>
    <col min="10754" max="10754" width="17.28515625" customWidth="1"/>
    <col min="10755" max="10755" width="16.42578125" customWidth="1"/>
    <col min="10756" max="10756" width="17.85546875" customWidth="1"/>
    <col min="10757" max="10757" width="16.7109375" customWidth="1"/>
    <col min="10758" max="10758" width="17" customWidth="1"/>
    <col min="10759" max="10759" width="15.5703125" customWidth="1"/>
    <col min="10761" max="10761" width="12.42578125" bestFit="1" customWidth="1"/>
    <col min="10762" max="10762" width="13.85546875" bestFit="1" customWidth="1"/>
    <col min="11007" max="11007" width="3.28515625" customWidth="1"/>
    <col min="11008" max="11008" width="47.5703125" customWidth="1"/>
    <col min="11009" max="11009" width="16.140625" customWidth="1"/>
    <col min="11010" max="11010" width="17.28515625" customWidth="1"/>
    <col min="11011" max="11011" width="16.42578125" customWidth="1"/>
    <col min="11012" max="11012" width="17.85546875" customWidth="1"/>
    <col min="11013" max="11013" width="16.7109375" customWidth="1"/>
    <col min="11014" max="11014" width="17" customWidth="1"/>
    <col min="11015" max="11015" width="15.5703125" customWidth="1"/>
    <col min="11017" max="11017" width="12.42578125" bestFit="1" customWidth="1"/>
    <col min="11018" max="11018" width="13.85546875" bestFit="1" customWidth="1"/>
    <col min="11263" max="11263" width="3.28515625" customWidth="1"/>
    <col min="11264" max="11264" width="47.5703125" customWidth="1"/>
    <col min="11265" max="11265" width="16.140625" customWidth="1"/>
    <col min="11266" max="11266" width="17.28515625" customWidth="1"/>
    <col min="11267" max="11267" width="16.42578125" customWidth="1"/>
    <col min="11268" max="11268" width="17.85546875" customWidth="1"/>
    <col min="11269" max="11269" width="16.7109375" customWidth="1"/>
    <col min="11270" max="11270" width="17" customWidth="1"/>
    <col min="11271" max="11271" width="15.5703125" customWidth="1"/>
    <col min="11273" max="11273" width="12.42578125" bestFit="1" customWidth="1"/>
    <col min="11274" max="11274" width="13.85546875" bestFit="1" customWidth="1"/>
    <col min="11519" max="11519" width="3.28515625" customWidth="1"/>
    <col min="11520" max="11520" width="47.5703125" customWidth="1"/>
    <col min="11521" max="11521" width="16.140625" customWidth="1"/>
    <col min="11522" max="11522" width="17.28515625" customWidth="1"/>
    <col min="11523" max="11523" width="16.42578125" customWidth="1"/>
    <col min="11524" max="11524" width="17.85546875" customWidth="1"/>
    <col min="11525" max="11525" width="16.7109375" customWidth="1"/>
    <col min="11526" max="11526" width="17" customWidth="1"/>
    <col min="11527" max="11527" width="15.5703125" customWidth="1"/>
    <col min="11529" max="11529" width="12.42578125" bestFit="1" customWidth="1"/>
    <col min="11530" max="11530" width="13.85546875" bestFit="1" customWidth="1"/>
    <col min="11775" max="11775" width="3.28515625" customWidth="1"/>
    <col min="11776" max="11776" width="47.5703125" customWidth="1"/>
    <col min="11777" max="11777" width="16.140625" customWidth="1"/>
    <col min="11778" max="11778" width="17.28515625" customWidth="1"/>
    <col min="11779" max="11779" width="16.42578125" customWidth="1"/>
    <col min="11780" max="11780" width="17.85546875" customWidth="1"/>
    <col min="11781" max="11781" width="16.7109375" customWidth="1"/>
    <col min="11782" max="11782" width="17" customWidth="1"/>
    <col min="11783" max="11783" width="15.5703125" customWidth="1"/>
    <col min="11785" max="11785" width="12.42578125" bestFit="1" customWidth="1"/>
    <col min="11786" max="11786" width="13.85546875" bestFit="1" customWidth="1"/>
    <col min="12031" max="12031" width="3.28515625" customWidth="1"/>
    <col min="12032" max="12032" width="47.5703125" customWidth="1"/>
    <col min="12033" max="12033" width="16.140625" customWidth="1"/>
    <col min="12034" max="12034" width="17.28515625" customWidth="1"/>
    <col min="12035" max="12035" width="16.42578125" customWidth="1"/>
    <col min="12036" max="12036" width="17.85546875" customWidth="1"/>
    <col min="12037" max="12037" width="16.7109375" customWidth="1"/>
    <col min="12038" max="12038" width="17" customWidth="1"/>
    <col min="12039" max="12039" width="15.5703125" customWidth="1"/>
    <col min="12041" max="12041" width="12.42578125" bestFit="1" customWidth="1"/>
    <col min="12042" max="12042" width="13.85546875" bestFit="1" customWidth="1"/>
    <col min="12287" max="12287" width="3.28515625" customWidth="1"/>
    <col min="12288" max="12288" width="47.5703125" customWidth="1"/>
    <col min="12289" max="12289" width="16.140625" customWidth="1"/>
    <col min="12290" max="12290" width="17.28515625" customWidth="1"/>
    <col min="12291" max="12291" width="16.42578125" customWidth="1"/>
    <col min="12292" max="12292" width="17.85546875" customWidth="1"/>
    <col min="12293" max="12293" width="16.7109375" customWidth="1"/>
    <col min="12294" max="12294" width="17" customWidth="1"/>
    <col min="12295" max="12295" width="15.5703125" customWidth="1"/>
    <col min="12297" max="12297" width="12.42578125" bestFit="1" customWidth="1"/>
    <col min="12298" max="12298" width="13.85546875" bestFit="1" customWidth="1"/>
    <col min="12543" max="12543" width="3.28515625" customWidth="1"/>
    <col min="12544" max="12544" width="47.5703125" customWidth="1"/>
    <col min="12545" max="12545" width="16.140625" customWidth="1"/>
    <col min="12546" max="12546" width="17.28515625" customWidth="1"/>
    <col min="12547" max="12547" width="16.42578125" customWidth="1"/>
    <col min="12548" max="12548" width="17.85546875" customWidth="1"/>
    <col min="12549" max="12549" width="16.7109375" customWidth="1"/>
    <col min="12550" max="12550" width="17" customWidth="1"/>
    <col min="12551" max="12551" width="15.5703125" customWidth="1"/>
    <col min="12553" max="12553" width="12.42578125" bestFit="1" customWidth="1"/>
    <col min="12554" max="12554" width="13.85546875" bestFit="1" customWidth="1"/>
    <col min="12799" max="12799" width="3.28515625" customWidth="1"/>
    <col min="12800" max="12800" width="47.5703125" customWidth="1"/>
    <col min="12801" max="12801" width="16.140625" customWidth="1"/>
    <col min="12802" max="12802" width="17.28515625" customWidth="1"/>
    <col min="12803" max="12803" width="16.42578125" customWidth="1"/>
    <col min="12804" max="12804" width="17.85546875" customWidth="1"/>
    <col min="12805" max="12805" width="16.7109375" customWidth="1"/>
    <col min="12806" max="12806" width="17" customWidth="1"/>
    <col min="12807" max="12807" width="15.5703125" customWidth="1"/>
    <col min="12809" max="12809" width="12.42578125" bestFit="1" customWidth="1"/>
    <col min="12810" max="12810" width="13.85546875" bestFit="1" customWidth="1"/>
    <col min="13055" max="13055" width="3.28515625" customWidth="1"/>
    <col min="13056" max="13056" width="47.5703125" customWidth="1"/>
    <col min="13057" max="13057" width="16.140625" customWidth="1"/>
    <col min="13058" max="13058" width="17.28515625" customWidth="1"/>
    <col min="13059" max="13059" width="16.42578125" customWidth="1"/>
    <col min="13060" max="13060" width="17.85546875" customWidth="1"/>
    <col min="13061" max="13061" width="16.7109375" customWidth="1"/>
    <col min="13062" max="13062" width="17" customWidth="1"/>
    <col min="13063" max="13063" width="15.5703125" customWidth="1"/>
    <col min="13065" max="13065" width="12.42578125" bestFit="1" customWidth="1"/>
    <col min="13066" max="13066" width="13.85546875" bestFit="1" customWidth="1"/>
    <col min="13311" max="13311" width="3.28515625" customWidth="1"/>
    <col min="13312" max="13312" width="47.5703125" customWidth="1"/>
    <col min="13313" max="13313" width="16.140625" customWidth="1"/>
    <col min="13314" max="13314" width="17.28515625" customWidth="1"/>
    <col min="13315" max="13315" width="16.42578125" customWidth="1"/>
    <col min="13316" max="13316" width="17.85546875" customWidth="1"/>
    <col min="13317" max="13317" width="16.7109375" customWidth="1"/>
    <col min="13318" max="13318" width="17" customWidth="1"/>
    <col min="13319" max="13319" width="15.5703125" customWidth="1"/>
    <col min="13321" max="13321" width="12.42578125" bestFit="1" customWidth="1"/>
    <col min="13322" max="13322" width="13.85546875" bestFit="1" customWidth="1"/>
    <col min="13567" max="13567" width="3.28515625" customWidth="1"/>
    <col min="13568" max="13568" width="47.5703125" customWidth="1"/>
    <col min="13569" max="13569" width="16.140625" customWidth="1"/>
    <col min="13570" max="13570" width="17.28515625" customWidth="1"/>
    <col min="13571" max="13571" width="16.42578125" customWidth="1"/>
    <col min="13572" max="13572" width="17.85546875" customWidth="1"/>
    <col min="13573" max="13573" width="16.7109375" customWidth="1"/>
    <col min="13574" max="13574" width="17" customWidth="1"/>
    <col min="13575" max="13575" width="15.5703125" customWidth="1"/>
    <col min="13577" max="13577" width="12.42578125" bestFit="1" customWidth="1"/>
    <col min="13578" max="13578" width="13.85546875" bestFit="1" customWidth="1"/>
    <col min="13823" max="13823" width="3.28515625" customWidth="1"/>
    <col min="13824" max="13824" width="47.5703125" customWidth="1"/>
    <col min="13825" max="13825" width="16.140625" customWidth="1"/>
    <col min="13826" max="13826" width="17.28515625" customWidth="1"/>
    <col min="13827" max="13827" width="16.42578125" customWidth="1"/>
    <col min="13828" max="13828" width="17.85546875" customWidth="1"/>
    <col min="13829" max="13829" width="16.7109375" customWidth="1"/>
    <col min="13830" max="13830" width="17" customWidth="1"/>
    <col min="13831" max="13831" width="15.5703125" customWidth="1"/>
    <col min="13833" max="13833" width="12.42578125" bestFit="1" customWidth="1"/>
    <col min="13834" max="13834" width="13.85546875" bestFit="1" customWidth="1"/>
    <col min="14079" max="14079" width="3.28515625" customWidth="1"/>
    <col min="14080" max="14080" width="47.5703125" customWidth="1"/>
    <col min="14081" max="14081" width="16.140625" customWidth="1"/>
    <col min="14082" max="14082" width="17.28515625" customWidth="1"/>
    <col min="14083" max="14083" width="16.42578125" customWidth="1"/>
    <col min="14084" max="14084" width="17.85546875" customWidth="1"/>
    <col min="14085" max="14085" width="16.7109375" customWidth="1"/>
    <col min="14086" max="14086" width="17" customWidth="1"/>
    <col min="14087" max="14087" width="15.5703125" customWidth="1"/>
    <col min="14089" max="14089" width="12.42578125" bestFit="1" customWidth="1"/>
    <col min="14090" max="14090" width="13.85546875" bestFit="1" customWidth="1"/>
    <col min="14335" max="14335" width="3.28515625" customWidth="1"/>
    <col min="14336" max="14336" width="47.5703125" customWidth="1"/>
    <col min="14337" max="14337" width="16.140625" customWidth="1"/>
    <col min="14338" max="14338" width="17.28515625" customWidth="1"/>
    <col min="14339" max="14339" width="16.42578125" customWidth="1"/>
    <col min="14340" max="14340" width="17.85546875" customWidth="1"/>
    <col min="14341" max="14341" width="16.7109375" customWidth="1"/>
    <col min="14342" max="14342" width="17" customWidth="1"/>
    <col min="14343" max="14343" width="15.5703125" customWidth="1"/>
    <col min="14345" max="14345" width="12.42578125" bestFit="1" customWidth="1"/>
    <col min="14346" max="14346" width="13.85546875" bestFit="1" customWidth="1"/>
    <col min="14591" max="14591" width="3.28515625" customWidth="1"/>
    <col min="14592" max="14592" width="47.5703125" customWidth="1"/>
    <col min="14593" max="14593" width="16.140625" customWidth="1"/>
    <col min="14594" max="14594" width="17.28515625" customWidth="1"/>
    <col min="14595" max="14595" width="16.42578125" customWidth="1"/>
    <col min="14596" max="14596" width="17.85546875" customWidth="1"/>
    <col min="14597" max="14597" width="16.7109375" customWidth="1"/>
    <col min="14598" max="14598" width="17" customWidth="1"/>
    <col min="14599" max="14599" width="15.5703125" customWidth="1"/>
    <col min="14601" max="14601" width="12.42578125" bestFit="1" customWidth="1"/>
    <col min="14602" max="14602" width="13.85546875" bestFit="1" customWidth="1"/>
    <col min="14847" max="14847" width="3.28515625" customWidth="1"/>
    <col min="14848" max="14848" width="47.5703125" customWidth="1"/>
    <col min="14849" max="14849" width="16.140625" customWidth="1"/>
    <col min="14850" max="14850" width="17.28515625" customWidth="1"/>
    <col min="14851" max="14851" width="16.42578125" customWidth="1"/>
    <col min="14852" max="14852" width="17.85546875" customWidth="1"/>
    <col min="14853" max="14853" width="16.7109375" customWidth="1"/>
    <col min="14854" max="14854" width="17" customWidth="1"/>
    <col min="14855" max="14855" width="15.5703125" customWidth="1"/>
    <col min="14857" max="14857" width="12.42578125" bestFit="1" customWidth="1"/>
    <col min="14858" max="14858" width="13.85546875" bestFit="1" customWidth="1"/>
    <col min="15103" max="15103" width="3.28515625" customWidth="1"/>
    <col min="15104" max="15104" width="47.5703125" customWidth="1"/>
    <col min="15105" max="15105" width="16.140625" customWidth="1"/>
    <col min="15106" max="15106" width="17.28515625" customWidth="1"/>
    <col min="15107" max="15107" width="16.42578125" customWidth="1"/>
    <col min="15108" max="15108" width="17.85546875" customWidth="1"/>
    <col min="15109" max="15109" width="16.7109375" customWidth="1"/>
    <col min="15110" max="15110" width="17" customWidth="1"/>
    <col min="15111" max="15111" width="15.5703125" customWidth="1"/>
    <col min="15113" max="15113" width="12.42578125" bestFit="1" customWidth="1"/>
    <col min="15114" max="15114" width="13.85546875" bestFit="1" customWidth="1"/>
    <col min="15359" max="15359" width="3.28515625" customWidth="1"/>
    <col min="15360" max="15360" width="47.5703125" customWidth="1"/>
    <col min="15361" max="15361" width="16.140625" customWidth="1"/>
    <col min="15362" max="15362" width="17.28515625" customWidth="1"/>
    <col min="15363" max="15363" width="16.42578125" customWidth="1"/>
    <col min="15364" max="15364" width="17.85546875" customWidth="1"/>
    <col min="15365" max="15365" width="16.7109375" customWidth="1"/>
    <col min="15366" max="15366" width="17" customWidth="1"/>
    <col min="15367" max="15367" width="15.5703125" customWidth="1"/>
    <col min="15369" max="15369" width="12.42578125" bestFit="1" customWidth="1"/>
    <col min="15370" max="15370" width="13.85546875" bestFit="1" customWidth="1"/>
    <col min="15615" max="15615" width="3.28515625" customWidth="1"/>
    <col min="15616" max="15616" width="47.5703125" customWidth="1"/>
    <col min="15617" max="15617" width="16.140625" customWidth="1"/>
    <col min="15618" max="15618" width="17.28515625" customWidth="1"/>
    <col min="15619" max="15619" width="16.42578125" customWidth="1"/>
    <col min="15620" max="15620" width="17.85546875" customWidth="1"/>
    <col min="15621" max="15621" width="16.7109375" customWidth="1"/>
    <col min="15622" max="15622" width="17" customWidth="1"/>
    <col min="15623" max="15623" width="15.5703125" customWidth="1"/>
    <col min="15625" max="15625" width="12.42578125" bestFit="1" customWidth="1"/>
    <col min="15626" max="15626" width="13.85546875" bestFit="1" customWidth="1"/>
    <col min="15871" max="15871" width="3.28515625" customWidth="1"/>
    <col min="15872" max="15872" width="47.5703125" customWidth="1"/>
    <col min="15873" max="15873" width="16.140625" customWidth="1"/>
    <col min="15874" max="15874" width="17.28515625" customWidth="1"/>
    <col min="15875" max="15875" width="16.42578125" customWidth="1"/>
    <col min="15876" max="15876" width="17.85546875" customWidth="1"/>
    <col min="15877" max="15877" width="16.7109375" customWidth="1"/>
    <col min="15878" max="15878" width="17" customWidth="1"/>
    <col min="15879" max="15879" width="15.5703125" customWidth="1"/>
    <col min="15881" max="15881" width="12.42578125" bestFit="1" customWidth="1"/>
    <col min="15882" max="15882" width="13.85546875" bestFit="1" customWidth="1"/>
    <col min="16127" max="16127" width="3.28515625" customWidth="1"/>
    <col min="16128" max="16128" width="47.5703125" customWidth="1"/>
    <col min="16129" max="16129" width="16.140625" customWidth="1"/>
    <col min="16130" max="16130" width="17.28515625" customWidth="1"/>
    <col min="16131" max="16131" width="16.42578125" customWidth="1"/>
    <col min="16132" max="16132" width="17.85546875" customWidth="1"/>
    <col min="16133" max="16133" width="16.7109375" customWidth="1"/>
    <col min="16134" max="16134" width="17" customWidth="1"/>
    <col min="16135" max="16135" width="15.5703125" customWidth="1"/>
    <col min="16137" max="16137" width="12.42578125" bestFit="1" customWidth="1"/>
    <col min="16138" max="16138" width="13.85546875" bestFit="1" customWidth="1"/>
  </cols>
  <sheetData>
    <row r="1" spans="2:10" ht="15.75" thickBot="1" x14ac:dyDescent="0.3"/>
    <row r="2" spans="2:10" x14ac:dyDescent="0.25">
      <c r="B2" s="1053" t="s">
        <v>328</v>
      </c>
      <c r="C2" s="1054"/>
      <c r="D2" s="1054"/>
      <c r="E2" s="1054"/>
      <c r="F2" s="1054"/>
      <c r="G2" s="1054"/>
      <c r="H2" s="1054"/>
      <c r="I2" s="1055"/>
    </row>
    <row r="3" spans="2:10" x14ac:dyDescent="0.25">
      <c r="B3" s="783"/>
      <c r="C3" s="659"/>
      <c r="D3" s="659"/>
      <c r="E3" s="659"/>
      <c r="F3" s="659"/>
      <c r="G3" s="659"/>
      <c r="H3" s="659"/>
      <c r="I3" s="784"/>
    </row>
    <row r="4" spans="2:10" x14ac:dyDescent="0.25">
      <c r="B4" s="1046" t="s">
        <v>3144</v>
      </c>
      <c r="C4" s="1031"/>
      <c r="D4" s="1031"/>
      <c r="E4" s="1031"/>
      <c r="F4" s="1031"/>
      <c r="G4" s="1031"/>
      <c r="H4" s="1031"/>
      <c r="I4" s="1032"/>
    </row>
    <row r="5" spans="2:10" x14ac:dyDescent="0.25">
      <c r="B5" s="1046" t="s">
        <v>3151</v>
      </c>
      <c r="C5" s="1031"/>
      <c r="D5" s="1031"/>
      <c r="E5" s="1031"/>
      <c r="F5" s="1031"/>
      <c r="G5" s="1031"/>
      <c r="H5" s="1031"/>
      <c r="I5" s="1032"/>
    </row>
    <row r="6" spans="2:10" x14ac:dyDescent="0.25">
      <c r="B6" s="1046" t="s">
        <v>2960</v>
      </c>
      <c r="C6" s="1031"/>
      <c r="D6" s="1031"/>
      <c r="E6" s="1031"/>
      <c r="F6" s="1031"/>
      <c r="G6" s="1031"/>
      <c r="H6" s="1031"/>
      <c r="I6" s="1032"/>
    </row>
    <row r="7" spans="2:10" ht="15.75" thickBot="1" x14ac:dyDescent="0.3">
      <c r="B7" s="1047">
        <v>11</v>
      </c>
      <c r="C7" s="1048"/>
      <c r="D7" s="1048"/>
      <c r="E7" s="1048"/>
      <c r="F7" s="1048"/>
      <c r="G7" s="1048"/>
      <c r="H7" s="1048"/>
      <c r="I7" s="1049"/>
    </row>
    <row r="8" spans="2:10" x14ac:dyDescent="0.25">
      <c r="B8" s="785"/>
      <c r="C8" s="1050" t="s">
        <v>2962</v>
      </c>
      <c r="D8" s="1051"/>
      <c r="E8" s="1051"/>
      <c r="F8" s="1051"/>
      <c r="G8" s="1051"/>
      <c r="H8" s="1051"/>
      <c r="I8" s="1052"/>
    </row>
    <row r="9" spans="2:10" ht="24.75" thickBot="1" x14ac:dyDescent="0.3">
      <c r="B9" s="786" t="s">
        <v>3146</v>
      </c>
      <c r="C9" s="787" t="s">
        <v>2963</v>
      </c>
      <c r="D9" s="788" t="s">
        <v>2964</v>
      </c>
      <c r="E9" s="788" t="s">
        <v>2965</v>
      </c>
      <c r="F9" s="788" t="s">
        <v>2966</v>
      </c>
      <c r="G9" s="788" t="s">
        <v>2967</v>
      </c>
      <c r="H9" s="788" t="s">
        <v>2968</v>
      </c>
      <c r="I9" s="789" t="s">
        <v>2969</v>
      </c>
      <c r="J9" t="s">
        <v>52</v>
      </c>
    </row>
    <row r="10" spans="2:10" x14ac:dyDescent="0.25">
      <c r="B10" s="790"/>
      <c r="C10" s="791"/>
      <c r="D10" s="791"/>
      <c r="E10" s="791"/>
      <c r="F10" s="791"/>
      <c r="G10" s="791"/>
      <c r="H10" s="791"/>
      <c r="I10" s="791"/>
    </row>
    <row r="11" spans="2:10" x14ac:dyDescent="0.25">
      <c r="B11" s="792" t="s">
        <v>3152</v>
      </c>
      <c r="C11" s="793">
        <v>23611116.329999998</v>
      </c>
      <c r="D11" s="793">
        <v>0</v>
      </c>
      <c r="E11" s="793">
        <v>-3598479.75</v>
      </c>
      <c r="F11" s="793">
        <v>20012636.579999998</v>
      </c>
      <c r="G11" s="793">
        <v>19417591.149999999</v>
      </c>
      <c r="H11" s="793">
        <v>13660764.66</v>
      </c>
      <c r="I11" s="793">
        <v>595045.43000000005</v>
      </c>
      <c r="J11" s="620"/>
    </row>
    <row r="12" spans="2:10" x14ac:dyDescent="0.25">
      <c r="B12" s="794"/>
      <c r="C12" s="795"/>
      <c r="D12" s="795"/>
      <c r="E12" s="795"/>
      <c r="F12" s="795"/>
      <c r="G12" s="795"/>
      <c r="H12" s="795"/>
      <c r="I12" s="795"/>
      <c r="J12" s="620"/>
    </row>
    <row r="13" spans="2:10" x14ac:dyDescent="0.25">
      <c r="B13" s="792" t="s">
        <v>3153</v>
      </c>
      <c r="C13" s="793">
        <v>304755822.44</v>
      </c>
      <c r="D13" s="793">
        <v>16381698.870000001</v>
      </c>
      <c r="E13" s="793">
        <v>8920837.2799999993</v>
      </c>
      <c r="F13" s="793">
        <v>330058359</v>
      </c>
      <c r="G13" s="793">
        <v>328858050.56999999</v>
      </c>
      <c r="H13" s="793">
        <v>218008238.87</v>
      </c>
      <c r="I13" s="793">
        <v>1208543.1000000001</v>
      </c>
      <c r="J13" s="620"/>
    </row>
    <row r="14" spans="2:10" x14ac:dyDescent="0.25">
      <c r="B14" s="794"/>
      <c r="C14" s="795"/>
      <c r="D14" s="795"/>
      <c r="E14" s="795"/>
      <c r="F14" s="795"/>
      <c r="G14" s="795"/>
      <c r="H14" s="795"/>
      <c r="I14" s="795"/>
      <c r="J14" s="620"/>
    </row>
    <row r="15" spans="2:10" x14ac:dyDescent="0.25">
      <c r="B15" s="792" t="s">
        <v>3154</v>
      </c>
      <c r="C15" s="793">
        <v>84912399.489999995</v>
      </c>
      <c r="D15" s="793">
        <v>0</v>
      </c>
      <c r="E15" s="793">
        <v>-1681208.25</v>
      </c>
      <c r="F15" s="793">
        <v>83231191</v>
      </c>
      <c r="G15" s="793">
        <v>82609144.140000001</v>
      </c>
      <c r="H15" s="793">
        <v>69283354.689999998</v>
      </c>
      <c r="I15" s="793">
        <v>623118.48</v>
      </c>
      <c r="J15" s="620"/>
    </row>
    <row r="16" spans="2:10" x14ac:dyDescent="0.25">
      <c r="B16" s="794"/>
      <c r="C16" s="795"/>
      <c r="D16" s="795"/>
      <c r="E16" s="795"/>
      <c r="F16" s="795"/>
      <c r="G16" s="795"/>
      <c r="H16" s="795"/>
      <c r="I16" s="795"/>
      <c r="J16" s="620"/>
    </row>
    <row r="17" spans="2:10" x14ac:dyDescent="0.25">
      <c r="B17" s="792" t="s">
        <v>3155</v>
      </c>
      <c r="C17" s="793">
        <v>13901806.73</v>
      </c>
      <c r="D17" s="793">
        <v>0</v>
      </c>
      <c r="E17" s="793">
        <v>2296188.79</v>
      </c>
      <c r="F17" s="793">
        <v>16197996</v>
      </c>
      <c r="G17" s="793">
        <v>15803593.199999999</v>
      </c>
      <c r="H17" s="793">
        <v>14244403.67</v>
      </c>
      <c r="I17" s="793">
        <v>505486.89</v>
      </c>
      <c r="J17" s="620"/>
    </row>
    <row r="18" spans="2:10" x14ac:dyDescent="0.25">
      <c r="B18" s="794"/>
      <c r="C18" s="795"/>
      <c r="D18" s="795"/>
      <c r="E18" s="795"/>
      <c r="F18" s="795"/>
      <c r="G18" s="795"/>
      <c r="H18" s="795"/>
      <c r="I18" s="795"/>
      <c r="J18" s="620"/>
    </row>
    <row r="19" spans="2:10" x14ac:dyDescent="0.25">
      <c r="B19" s="792" t="s">
        <v>3156</v>
      </c>
      <c r="C19" s="793">
        <v>47721262.740000002</v>
      </c>
      <c r="D19" s="793">
        <v>0</v>
      </c>
      <c r="E19" s="793">
        <v>-4488358.03</v>
      </c>
      <c r="F19" s="793">
        <v>43232905</v>
      </c>
      <c r="G19" s="793">
        <v>42843159.649999999</v>
      </c>
      <c r="H19" s="793">
        <v>35508472.340000004</v>
      </c>
      <c r="I19" s="793">
        <v>267366.33</v>
      </c>
      <c r="J19" s="620"/>
    </row>
    <row r="20" spans="2:10" x14ac:dyDescent="0.25">
      <c r="B20" s="794"/>
      <c r="C20" s="795"/>
      <c r="D20" s="795"/>
      <c r="E20" s="795"/>
      <c r="F20" s="795"/>
      <c r="G20" s="795"/>
      <c r="H20" s="795"/>
      <c r="I20" s="795"/>
      <c r="J20" s="620"/>
    </row>
    <row r="21" spans="2:10" ht="15.75" thickBot="1" x14ac:dyDescent="0.3">
      <c r="B21" s="796" t="s">
        <v>3157</v>
      </c>
      <c r="C21" s="793">
        <v>15178832.27</v>
      </c>
      <c r="D21" s="793">
        <v>0</v>
      </c>
      <c r="E21" s="793">
        <v>-1448980.06</v>
      </c>
      <c r="F21" s="793">
        <v>13729852</v>
      </c>
      <c r="G21" s="793">
        <v>13392924.189999999</v>
      </c>
      <c r="H21" s="793">
        <v>11829053.49</v>
      </c>
      <c r="I21" s="793">
        <v>338915.72</v>
      </c>
      <c r="J21" s="620"/>
    </row>
    <row r="22" spans="2:10" x14ac:dyDescent="0.25">
      <c r="B22" s="797" t="s">
        <v>52</v>
      </c>
      <c r="C22" s="798"/>
      <c r="D22" s="798"/>
      <c r="E22" s="798"/>
      <c r="F22" s="798"/>
      <c r="G22" s="798"/>
      <c r="H22" s="798"/>
      <c r="I22" s="798"/>
      <c r="J22" s="620"/>
    </row>
    <row r="23" spans="2:10" ht="15.75" x14ac:dyDescent="0.25">
      <c r="B23" s="799" t="s">
        <v>3158</v>
      </c>
      <c r="C23" s="800">
        <v>490081240</v>
      </c>
      <c r="D23" s="800">
        <v>16381698.870000001</v>
      </c>
      <c r="E23" s="800">
        <v>-2.0000000949949026E-2</v>
      </c>
      <c r="F23" s="800">
        <v>506462938.57999998</v>
      </c>
      <c r="G23" s="800">
        <v>502924462.89999992</v>
      </c>
      <c r="H23" s="800">
        <v>362534287.72000003</v>
      </c>
      <c r="I23" s="800">
        <v>3538475.95</v>
      </c>
      <c r="J23" s="620"/>
    </row>
    <row r="24" spans="2:10" ht="15.75" thickBot="1" x14ac:dyDescent="0.3">
      <c r="B24" s="801" t="s">
        <v>52</v>
      </c>
      <c r="C24" s="802"/>
      <c r="D24" s="802"/>
      <c r="E24" s="802"/>
      <c r="F24" s="802"/>
      <c r="G24" s="802"/>
      <c r="H24" s="802"/>
      <c r="I24" s="802"/>
    </row>
    <row r="25" spans="2:10" ht="15.75" x14ac:dyDescent="0.25">
      <c r="C25" s="803"/>
      <c r="D25" s="803"/>
      <c r="E25" s="803"/>
      <c r="F25" s="803"/>
      <c r="G25" s="803"/>
      <c r="H25" s="803"/>
      <c r="I25" s="803"/>
    </row>
    <row r="26" spans="2:10" x14ac:dyDescent="0.25">
      <c r="B26" s="738" t="s">
        <v>3143</v>
      </c>
      <c r="F26" s="620"/>
    </row>
    <row r="27" spans="2:10" s="605" customFormat="1" x14ac:dyDescent="0.25"/>
    <row r="28" spans="2:10" s="605" customFormat="1" ht="15.75" x14ac:dyDescent="0.25">
      <c r="C28" s="804"/>
      <c r="D28" s="804"/>
      <c r="E28" s="804"/>
      <c r="F28" s="804"/>
      <c r="G28" s="804"/>
      <c r="H28" s="804"/>
      <c r="I28" s="804"/>
    </row>
    <row r="29" spans="2:10" s="605" customFormat="1" x14ac:dyDescent="0.25"/>
  </sheetData>
  <mergeCells count="6">
    <mergeCell ref="C8:I8"/>
    <mergeCell ref="B2:I2"/>
    <mergeCell ref="B4:I4"/>
    <mergeCell ref="B5:I5"/>
    <mergeCell ref="B6:I6"/>
    <mergeCell ref="B7:I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4"/>
  <sheetViews>
    <sheetView workbookViewId="0"/>
  </sheetViews>
  <sheetFormatPr baseColWidth="10" defaultRowHeight="15" x14ac:dyDescent="0.25"/>
  <cols>
    <col min="1" max="1" width="2.7109375" customWidth="1"/>
    <col min="2" max="2" width="5.85546875" customWidth="1"/>
    <col min="3" max="3" width="34.7109375" customWidth="1"/>
    <col min="4" max="4" width="15.5703125" customWidth="1"/>
    <col min="5" max="6" width="16.140625" customWidth="1"/>
    <col min="7" max="7" width="14.140625" customWidth="1"/>
    <col min="8" max="8" width="16" customWidth="1"/>
    <col min="9" max="9" width="14.140625" customWidth="1"/>
    <col min="10" max="10" width="14.7109375" customWidth="1"/>
    <col min="11" max="11" width="13.85546875" bestFit="1" customWidth="1"/>
    <col min="257" max="257" width="2.7109375" customWidth="1"/>
    <col min="258" max="258" width="5.85546875" customWidth="1"/>
    <col min="259" max="259" width="54.28515625" customWidth="1"/>
    <col min="260" max="260" width="15.5703125" customWidth="1"/>
    <col min="261" max="262" width="16.140625" customWidth="1"/>
    <col min="263" max="263" width="14.140625" customWidth="1"/>
    <col min="264" max="264" width="16" customWidth="1"/>
    <col min="265" max="265" width="14.140625" customWidth="1"/>
    <col min="266" max="266" width="14.7109375" customWidth="1"/>
    <col min="267" max="267" width="13.85546875" bestFit="1" customWidth="1"/>
    <col min="513" max="513" width="2.7109375" customWidth="1"/>
    <col min="514" max="514" width="5.85546875" customWidth="1"/>
    <col min="515" max="515" width="54.28515625" customWidth="1"/>
    <col min="516" max="516" width="15.5703125" customWidth="1"/>
    <col min="517" max="518" width="16.140625" customWidth="1"/>
    <col min="519" max="519" width="14.140625" customWidth="1"/>
    <col min="520" max="520" width="16" customWidth="1"/>
    <col min="521" max="521" width="14.140625" customWidth="1"/>
    <col min="522" max="522" width="14.7109375" customWidth="1"/>
    <col min="523" max="523" width="13.85546875" bestFit="1" customWidth="1"/>
    <col min="769" max="769" width="2.7109375" customWidth="1"/>
    <col min="770" max="770" width="5.85546875" customWidth="1"/>
    <col min="771" max="771" width="54.28515625" customWidth="1"/>
    <col min="772" max="772" width="15.5703125" customWidth="1"/>
    <col min="773" max="774" width="16.140625" customWidth="1"/>
    <col min="775" max="775" width="14.140625" customWidth="1"/>
    <col min="776" max="776" width="16" customWidth="1"/>
    <col min="777" max="777" width="14.140625" customWidth="1"/>
    <col min="778" max="778" width="14.7109375" customWidth="1"/>
    <col min="779" max="779" width="13.85546875" bestFit="1" customWidth="1"/>
    <col min="1025" max="1025" width="2.7109375" customWidth="1"/>
    <col min="1026" max="1026" width="5.85546875" customWidth="1"/>
    <col min="1027" max="1027" width="54.28515625" customWidth="1"/>
    <col min="1028" max="1028" width="15.5703125" customWidth="1"/>
    <col min="1029" max="1030" width="16.140625" customWidth="1"/>
    <col min="1031" max="1031" width="14.140625" customWidth="1"/>
    <col min="1032" max="1032" width="16" customWidth="1"/>
    <col min="1033" max="1033" width="14.140625" customWidth="1"/>
    <col min="1034" max="1034" width="14.7109375" customWidth="1"/>
    <col min="1035" max="1035" width="13.85546875" bestFit="1" customWidth="1"/>
    <col min="1281" max="1281" width="2.7109375" customWidth="1"/>
    <col min="1282" max="1282" width="5.85546875" customWidth="1"/>
    <col min="1283" max="1283" width="54.28515625" customWidth="1"/>
    <col min="1284" max="1284" width="15.5703125" customWidth="1"/>
    <col min="1285" max="1286" width="16.140625" customWidth="1"/>
    <col min="1287" max="1287" width="14.140625" customWidth="1"/>
    <col min="1288" max="1288" width="16" customWidth="1"/>
    <col min="1289" max="1289" width="14.140625" customWidth="1"/>
    <col min="1290" max="1290" width="14.7109375" customWidth="1"/>
    <col min="1291" max="1291" width="13.85546875" bestFit="1" customWidth="1"/>
    <col min="1537" max="1537" width="2.7109375" customWidth="1"/>
    <col min="1538" max="1538" width="5.85546875" customWidth="1"/>
    <col min="1539" max="1539" width="54.28515625" customWidth="1"/>
    <col min="1540" max="1540" width="15.5703125" customWidth="1"/>
    <col min="1541" max="1542" width="16.140625" customWidth="1"/>
    <col min="1543" max="1543" width="14.140625" customWidth="1"/>
    <col min="1544" max="1544" width="16" customWidth="1"/>
    <col min="1545" max="1545" width="14.140625" customWidth="1"/>
    <col min="1546" max="1546" width="14.7109375" customWidth="1"/>
    <col min="1547" max="1547" width="13.85546875" bestFit="1" customWidth="1"/>
    <col min="1793" max="1793" width="2.7109375" customWidth="1"/>
    <col min="1794" max="1794" width="5.85546875" customWidth="1"/>
    <col min="1795" max="1795" width="54.28515625" customWidth="1"/>
    <col min="1796" max="1796" width="15.5703125" customWidth="1"/>
    <col min="1797" max="1798" width="16.140625" customWidth="1"/>
    <col min="1799" max="1799" width="14.140625" customWidth="1"/>
    <col min="1800" max="1800" width="16" customWidth="1"/>
    <col min="1801" max="1801" width="14.140625" customWidth="1"/>
    <col min="1802" max="1802" width="14.7109375" customWidth="1"/>
    <col min="1803" max="1803" width="13.85546875" bestFit="1" customWidth="1"/>
    <col min="2049" max="2049" width="2.7109375" customWidth="1"/>
    <col min="2050" max="2050" width="5.85546875" customWidth="1"/>
    <col min="2051" max="2051" width="54.28515625" customWidth="1"/>
    <col min="2052" max="2052" width="15.5703125" customWidth="1"/>
    <col min="2053" max="2054" width="16.140625" customWidth="1"/>
    <col min="2055" max="2055" width="14.140625" customWidth="1"/>
    <col min="2056" max="2056" width="16" customWidth="1"/>
    <col min="2057" max="2057" width="14.140625" customWidth="1"/>
    <col min="2058" max="2058" width="14.7109375" customWidth="1"/>
    <col min="2059" max="2059" width="13.85546875" bestFit="1" customWidth="1"/>
    <col min="2305" max="2305" width="2.7109375" customWidth="1"/>
    <col min="2306" max="2306" width="5.85546875" customWidth="1"/>
    <col min="2307" max="2307" width="54.28515625" customWidth="1"/>
    <col min="2308" max="2308" width="15.5703125" customWidth="1"/>
    <col min="2309" max="2310" width="16.140625" customWidth="1"/>
    <col min="2311" max="2311" width="14.140625" customWidth="1"/>
    <col min="2312" max="2312" width="16" customWidth="1"/>
    <col min="2313" max="2313" width="14.140625" customWidth="1"/>
    <col min="2314" max="2314" width="14.7109375" customWidth="1"/>
    <col min="2315" max="2315" width="13.85546875" bestFit="1" customWidth="1"/>
    <col min="2561" max="2561" width="2.7109375" customWidth="1"/>
    <col min="2562" max="2562" width="5.85546875" customWidth="1"/>
    <col min="2563" max="2563" width="54.28515625" customWidth="1"/>
    <col min="2564" max="2564" width="15.5703125" customWidth="1"/>
    <col min="2565" max="2566" width="16.140625" customWidth="1"/>
    <col min="2567" max="2567" width="14.140625" customWidth="1"/>
    <col min="2568" max="2568" width="16" customWidth="1"/>
    <col min="2569" max="2569" width="14.140625" customWidth="1"/>
    <col min="2570" max="2570" width="14.7109375" customWidth="1"/>
    <col min="2571" max="2571" width="13.85546875" bestFit="1" customWidth="1"/>
    <col min="2817" max="2817" width="2.7109375" customWidth="1"/>
    <col min="2818" max="2818" width="5.85546875" customWidth="1"/>
    <col min="2819" max="2819" width="54.28515625" customWidth="1"/>
    <col min="2820" max="2820" width="15.5703125" customWidth="1"/>
    <col min="2821" max="2822" width="16.140625" customWidth="1"/>
    <col min="2823" max="2823" width="14.140625" customWidth="1"/>
    <col min="2824" max="2824" width="16" customWidth="1"/>
    <col min="2825" max="2825" width="14.140625" customWidth="1"/>
    <col min="2826" max="2826" width="14.7109375" customWidth="1"/>
    <col min="2827" max="2827" width="13.85546875" bestFit="1" customWidth="1"/>
    <col min="3073" max="3073" width="2.7109375" customWidth="1"/>
    <col min="3074" max="3074" width="5.85546875" customWidth="1"/>
    <col min="3075" max="3075" width="54.28515625" customWidth="1"/>
    <col min="3076" max="3076" width="15.5703125" customWidth="1"/>
    <col min="3077" max="3078" width="16.140625" customWidth="1"/>
    <col min="3079" max="3079" width="14.140625" customWidth="1"/>
    <col min="3080" max="3080" width="16" customWidth="1"/>
    <col min="3081" max="3081" width="14.140625" customWidth="1"/>
    <col min="3082" max="3082" width="14.7109375" customWidth="1"/>
    <col min="3083" max="3083" width="13.85546875" bestFit="1" customWidth="1"/>
    <col min="3329" max="3329" width="2.7109375" customWidth="1"/>
    <col min="3330" max="3330" width="5.85546875" customWidth="1"/>
    <col min="3331" max="3331" width="54.28515625" customWidth="1"/>
    <col min="3332" max="3332" width="15.5703125" customWidth="1"/>
    <col min="3333" max="3334" width="16.140625" customWidth="1"/>
    <col min="3335" max="3335" width="14.140625" customWidth="1"/>
    <col min="3336" max="3336" width="16" customWidth="1"/>
    <col min="3337" max="3337" width="14.140625" customWidth="1"/>
    <col min="3338" max="3338" width="14.7109375" customWidth="1"/>
    <col min="3339" max="3339" width="13.85546875" bestFit="1" customWidth="1"/>
    <col min="3585" max="3585" width="2.7109375" customWidth="1"/>
    <col min="3586" max="3586" width="5.85546875" customWidth="1"/>
    <col min="3587" max="3587" width="54.28515625" customWidth="1"/>
    <col min="3588" max="3588" width="15.5703125" customWidth="1"/>
    <col min="3589" max="3590" width="16.140625" customWidth="1"/>
    <col min="3591" max="3591" width="14.140625" customWidth="1"/>
    <col min="3592" max="3592" width="16" customWidth="1"/>
    <col min="3593" max="3593" width="14.140625" customWidth="1"/>
    <col min="3594" max="3594" width="14.7109375" customWidth="1"/>
    <col min="3595" max="3595" width="13.85546875" bestFit="1" customWidth="1"/>
    <col min="3841" max="3841" width="2.7109375" customWidth="1"/>
    <col min="3842" max="3842" width="5.85546875" customWidth="1"/>
    <col min="3843" max="3843" width="54.28515625" customWidth="1"/>
    <col min="3844" max="3844" width="15.5703125" customWidth="1"/>
    <col min="3845" max="3846" width="16.140625" customWidth="1"/>
    <col min="3847" max="3847" width="14.140625" customWidth="1"/>
    <col min="3848" max="3848" width="16" customWidth="1"/>
    <col min="3849" max="3849" width="14.140625" customWidth="1"/>
    <col min="3850" max="3850" width="14.7109375" customWidth="1"/>
    <col min="3851" max="3851" width="13.85546875" bestFit="1" customWidth="1"/>
    <col min="4097" max="4097" width="2.7109375" customWidth="1"/>
    <col min="4098" max="4098" width="5.85546875" customWidth="1"/>
    <col min="4099" max="4099" width="54.28515625" customWidth="1"/>
    <col min="4100" max="4100" width="15.5703125" customWidth="1"/>
    <col min="4101" max="4102" width="16.140625" customWidth="1"/>
    <col min="4103" max="4103" width="14.140625" customWidth="1"/>
    <col min="4104" max="4104" width="16" customWidth="1"/>
    <col min="4105" max="4105" width="14.140625" customWidth="1"/>
    <col min="4106" max="4106" width="14.7109375" customWidth="1"/>
    <col min="4107" max="4107" width="13.85546875" bestFit="1" customWidth="1"/>
    <col min="4353" max="4353" width="2.7109375" customWidth="1"/>
    <col min="4354" max="4354" width="5.85546875" customWidth="1"/>
    <col min="4355" max="4355" width="54.28515625" customWidth="1"/>
    <col min="4356" max="4356" width="15.5703125" customWidth="1"/>
    <col min="4357" max="4358" width="16.140625" customWidth="1"/>
    <col min="4359" max="4359" width="14.140625" customWidth="1"/>
    <col min="4360" max="4360" width="16" customWidth="1"/>
    <col min="4361" max="4361" width="14.140625" customWidth="1"/>
    <col min="4362" max="4362" width="14.7109375" customWidth="1"/>
    <col min="4363" max="4363" width="13.85546875" bestFit="1" customWidth="1"/>
    <col min="4609" max="4609" width="2.7109375" customWidth="1"/>
    <col min="4610" max="4610" width="5.85546875" customWidth="1"/>
    <col min="4611" max="4611" width="54.28515625" customWidth="1"/>
    <col min="4612" max="4612" width="15.5703125" customWidth="1"/>
    <col min="4613" max="4614" width="16.140625" customWidth="1"/>
    <col min="4615" max="4615" width="14.140625" customWidth="1"/>
    <col min="4616" max="4616" width="16" customWidth="1"/>
    <col min="4617" max="4617" width="14.140625" customWidth="1"/>
    <col min="4618" max="4618" width="14.7109375" customWidth="1"/>
    <col min="4619" max="4619" width="13.85546875" bestFit="1" customWidth="1"/>
    <col min="4865" max="4865" width="2.7109375" customWidth="1"/>
    <col min="4866" max="4866" width="5.85546875" customWidth="1"/>
    <col min="4867" max="4867" width="54.28515625" customWidth="1"/>
    <col min="4868" max="4868" width="15.5703125" customWidth="1"/>
    <col min="4869" max="4870" width="16.140625" customWidth="1"/>
    <col min="4871" max="4871" width="14.140625" customWidth="1"/>
    <col min="4872" max="4872" width="16" customWidth="1"/>
    <col min="4873" max="4873" width="14.140625" customWidth="1"/>
    <col min="4874" max="4874" width="14.7109375" customWidth="1"/>
    <col min="4875" max="4875" width="13.85546875" bestFit="1" customWidth="1"/>
    <col min="5121" max="5121" width="2.7109375" customWidth="1"/>
    <col min="5122" max="5122" width="5.85546875" customWidth="1"/>
    <col min="5123" max="5123" width="54.28515625" customWidth="1"/>
    <col min="5124" max="5124" width="15.5703125" customWidth="1"/>
    <col min="5125" max="5126" width="16.140625" customWidth="1"/>
    <col min="5127" max="5127" width="14.140625" customWidth="1"/>
    <col min="5128" max="5128" width="16" customWidth="1"/>
    <col min="5129" max="5129" width="14.140625" customWidth="1"/>
    <col min="5130" max="5130" width="14.7109375" customWidth="1"/>
    <col min="5131" max="5131" width="13.85546875" bestFit="1" customWidth="1"/>
    <col min="5377" max="5377" width="2.7109375" customWidth="1"/>
    <col min="5378" max="5378" width="5.85546875" customWidth="1"/>
    <col min="5379" max="5379" width="54.28515625" customWidth="1"/>
    <col min="5380" max="5380" width="15.5703125" customWidth="1"/>
    <col min="5381" max="5382" width="16.140625" customWidth="1"/>
    <col min="5383" max="5383" width="14.140625" customWidth="1"/>
    <col min="5384" max="5384" width="16" customWidth="1"/>
    <col min="5385" max="5385" width="14.140625" customWidth="1"/>
    <col min="5386" max="5386" width="14.7109375" customWidth="1"/>
    <col min="5387" max="5387" width="13.85546875" bestFit="1" customWidth="1"/>
    <col min="5633" max="5633" width="2.7109375" customWidth="1"/>
    <col min="5634" max="5634" width="5.85546875" customWidth="1"/>
    <col min="5635" max="5635" width="54.28515625" customWidth="1"/>
    <col min="5636" max="5636" width="15.5703125" customWidth="1"/>
    <col min="5637" max="5638" width="16.140625" customWidth="1"/>
    <col min="5639" max="5639" width="14.140625" customWidth="1"/>
    <col min="5640" max="5640" width="16" customWidth="1"/>
    <col min="5641" max="5641" width="14.140625" customWidth="1"/>
    <col min="5642" max="5642" width="14.7109375" customWidth="1"/>
    <col min="5643" max="5643" width="13.85546875" bestFit="1" customWidth="1"/>
    <col min="5889" max="5889" width="2.7109375" customWidth="1"/>
    <col min="5890" max="5890" width="5.85546875" customWidth="1"/>
    <col min="5891" max="5891" width="54.28515625" customWidth="1"/>
    <col min="5892" max="5892" width="15.5703125" customWidth="1"/>
    <col min="5893" max="5894" width="16.140625" customWidth="1"/>
    <col min="5895" max="5895" width="14.140625" customWidth="1"/>
    <col min="5896" max="5896" width="16" customWidth="1"/>
    <col min="5897" max="5897" width="14.140625" customWidth="1"/>
    <col min="5898" max="5898" width="14.7109375" customWidth="1"/>
    <col min="5899" max="5899" width="13.85546875" bestFit="1" customWidth="1"/>
    <col min="6145" max="6145" width="2.7109375" customWidth="1"/>
    <col min="6146" max="6146" width="5.85546875" customWidth="1"/>
    <col min="6147" max="6147" width="54.28515625" customWidth="1"/>
    <col min="6148" max="6148" width="15.5703125" customWidth="1"/>
    <col min="6149" max="6150" width="16.140625" customWidth="1"/>
    <col min="6151" max="6151" width="14.140625" customWidth="1"/>
    <col min="6152" max="6152" width="16" customWidth="1"/>
    <col min="6153" max="6153" width="14.140625" customWidth="1"/>
    <col min="6154" max="6154" width="14.7109375" customWidth="1"/>
    <col min="6155" max="6155" width="13.85546875" bestFit="1" customWidth="1"/>
    <col min="6401" max="6401" width="2.7109375" customWidth="1"/>
    <col min="6402" max="6402" width="5.85546875" customWidth="1"/>
    <col min="6403" max="6403" width="54.28515625" customWidth="1"/>
    <col min="6404" max="6404" width="15.5703125" customWidth="1"/>
    <col min="6405" max="6406" width="16.140625" customWidth="1"/>
    <col min="6407" max="6407" width="14.140625" customWidth="1"/>
    <col min="6408" max="6408" width="16" customWidth="1"/>
    <col min="6409" max="6409" width="14.140625" customWidth="1"/>
    <col min="6410" max="6410" width="14.7109375" customWidth="1"/>
    <col min="6411" max="6411" width="13.85546875" bestFit="1" customWidth="1"/>
    <col min="6657" max="6657" width="2.7109375" customWidth="1"/>
    <col min="6658" max="6658" width="5.85546875" customWidth="1"/>
    <col min="6659" max="6659" width="54.28515625" customWidth="1"/>
    <col min="6660" max="6660" width="15.5703125" customWidth="1"/>
    <col min="6661" max="6662" width="16.140625" customWidth="1"/>
    <col min="6663" max="6663" width="14.140625" customWidth="1"/>
    <col min="6664" max="6664" width="16" customWidth="1"/>
    <col min="6665" max="6665" width="14.140625" customWidth="1"/>
    <col min="6666" max="6666" width="14.7109375" customWidth="1"/>
    <col min="6667" max="6667" width="13.85546875" bestFit="1" customWidth="1"/>
    <col min="6913" max="6913" width="2.7109375" customWidth="1"/>
    <col min="6914" max="6914" width="5.85546875" customWidth="1"/>
    <col min="6915" max="6915" width="54.28515625" customWidth="1"/>
    <col min="6916" max="6916" width="15.5703125" customWidth="1"/>
    <col min="6917" max="6918" width="16.140625" customWidth="1"/>
    <col min="6919" max="6919" width="14.140625" customWidth="1"/>
    <col min="6920" max="6920" width="16" customWidth="1"/>
    <col min="6921" max="6921" width="14.140625" customWidth="1"/>
    <col min="6922" max="6922" width="14.7109375" customWidth="1"/>
    <col min="6923" max="6923" width="13.85546875" bestFit="1" customWidth="1"/>
    <col min="7169" max="7169" width="2.7109375" customWidth="1"/>
    <col min="7170" max="7170" width="5.85546875" customWidth="1"/>
    <col min="7171" max="7171" width="54.28515625" customWidth="1"/>
    <col min="7172" max="7172" width="15.5703125" customWidth="1"/>
    <col min="7173" max="7174" width="16.140625" customWidth="1"/>
    <col min="7175" max="7175" width="14.140625" customWidth="1"/>
    <col min="7176" max="7176" width="16" customWidth="1"/>
    <col min="7177" max="7177" width="14.140625" customWidth="1"/>
    <col min="7178" max="7178" width="14.7109375" customWidth="1"/>
    <col min="7179" max="7179" width="13.85546875" bestFit="1" customWidth="1"/>
    <col min="7425" max="7425" width="2.7109375" customWidth="1"/>
    <col min="7426" max="7426" width="5.85546875" customWidth="1"/>
    <col min="7427" max="7427" width="54.28515625" customWidth="1"/>
    <col min="7428" max="7428" width="15.5703125" customWidth="1"/>
    <col min="7429" max="7430" width="16.140625" customWidth="1"/>
    <col min="7431" max="7431" width="14.140625" customWidth="1"/>
    <col min="7432" max="7432" width="16" customWidth="1"/>
    <col min="7433" max="7433" width="14.140625" customWidth="1"/>
    <col min="7434" max="7434" width="14.7109375" customWidth="1"/>
    <col min="7435" max="7435" width="13.85546875" bestFit="1" customWidth="1"/>
    <col min="7681" max="7681" width="2.7109375" customWidth="1"/>
    <col min="7682" max="7682" width="5.85546875" customWidth="1"/>
    <col min="7683" max="7683" width="54.28515625" customWidth="1"/>
    <col min="7684" max="7684" width="15.5703125" customWidth="1"/>
    <col min="7685" max="7686" width="16.140625" customWidth="1"/>
    <col min="7687" max="7687" width="14.140625" customWidth="1"/>
    <col min="7688" max="7688" width="16" customWidth="1"/>
    <col min="7689" max="7689" width="14.140625" customWidth="1"/>
    <col min="7690" max="7690" width="14.7109375" customWidth="1"/>
    <col min="7691" max="7691" width="13.85546875" bestFit="1" customWidth="1"/>
    <col min="7937" max="7937" width="2.7109375" customWidth="1"/>
    <col min="7938" max="7938" width="5.85546875" customWidth="1"/>
    <col min="7939" max="7939" width="54.28515625" customWidth="1"/>
    <col min="7940" max="7940" width="15.5703125" customWidth="1"/>
    <col min="7941" max="7942" width="16.140625" customWidth="1"/>
    <col min="7943" max="7943" width="14.140625" customWidth="1"/>
    <col min="7944" max="7944" width="16" customWidth="1"/>
    <col min="7945" max="7945" width="14.140625" customWidth="1"/>
    <col min="7946" max="7946" width="14.7109375" customWidth="1"/>
    <col min="7947" max="7947" width="13.85546875" bestFit="1" customWidth="1"/>
    <col min="8193" max="8193" width="2.7109375" customWidth="1"/>
    <col min="8194" max="8194" width="5.85546875" customWidth="1"/>
    <col min="8195" max="8195" width="54.28515625" customWidth="1"/>
    <col min="8196" max="8196" width="15.5703125" customWidth="1"/>
    <col min="8197" max="8198" width="16.140625" customWidth="1"/>
    <col min="8199" max="8199" width="14.140625" customWidth="1"/>
    <col min="8200" max="8200" width="16" customWidth="1"/>
    <col min="8201" max="8201" width="14.140625" customWidth="1"/>
    <col min="8202" max="8202" width="14.7109375" customWidth="1"/>
    <col min="8203" max="8203" width="13.85546875" bestFit="1" customWidth="1"/>
    <col min="8449" max="8449" width="2.7109375" customWidth="1"/>
    <col min="8450" max="8450" width="5.85546875" customWidth="1"/>
    <col min="8451" max="8451" width="54.28515625" customWidth="1"/>
    <col min="8452" max="8452" width="15.5703125" customWidth="1"/>
    <col min="8453" max="8454" width="16.140625" customWidth="1"/>
    <col min="8455" max="8455" width="14.140625" customWidth="1"/>
    <col min="8456" max="8456" width="16" customWidth="1"/>
    <col min="8457" max="8457" width="14.140625" customWidth="1"/>
    <col min="8458" max="8458" width="14.7109375" customWidth="1"/>
    <col min="8459" max="8459" width="13.85546875" bestFit="1" customWidth="1"/>
    <col min="8705" max="8705" width="2.7109375" customWidth="1"/>
    <col min="8706" max="8706" width="5.85546875" customWidth="1"/>
    <col min="8707" max="8707" width="54.28515625" customWidth="1"/>
    <col min="8708" max="8708" width="15.5703125" customWidth="1"/>
    <col min="8709" max="8710" width="16.140625" customWidth="1"/>
    <col min="8711" max="8711" width="14.140625" customWidth="1"/>
    <col min="8712" max="8712" width="16" customWidth="1"/>
    <col min="8713" max="8713" width="14.140625" customWidth="1"/>
    <col min="8714" max="8714" width="14.7109375" customWidth="1"/>
    <col min="8715" max="8715" width="13.85546875" bestFit="1" customWidth="1"/>
    <col min="8961" max="8961" width="2.7109375" customWidth="1"/>
    <col min="8962" max="8962" width="5.85546875" customWidth="1"/>
    <col min="8963" max="8963" width="54.28515625" customWidth="1"/>
    <col min="8964" max="8964" width="15.5703125" customWidth="1"/>
    <col min="8965" max="8966" width="16.140625" customWidth="1"/>
    <col min="8967" max="8967" width="14.140625" customWidth="1"/>
    <col min="8968" max="8968" width="16" customWidth="1"/>
    <col min="8969" max="8969" width="14.140625" customWidth="1"/>
    <col min="8970" max="8970" width="14.7109375" customWidth="1"/>
    <col min="8971" max="8971" width="13.85546875" bestFit="1" customWidth="1"/>
    <col min="9217" max="9217" width="2.7109375" customWidth="1"/>
    <col min="9218" max="9218" width="5.85546875" customWidth="1"/>
    <col min="9219" max="9219" width="54.28515625" customWidth="1"/>
    <col min="9220" max="9220" width="15.5703125" customWidth="1"/>
    <col min="9221" max="9222" width="16.140625" customWidth="1"/>
    <col min="9223" max="9223" width="14.140625" customWidth="1"/>
    <col min="9224" max="9224" width="16" customWidth="1"/>
    <col min="9225" max="9225" width="14.140625" customWidth="1"/>
    <col min="9226" max="9226" width="14.7109375" customWidth="1"/>
    <col min="9227" max="9227" width="13.85546875" bestFit="1" customWidth="1"/>
    <col min="9473" max="9473" width="2.7109375" customWidth="1"/>
    <col min="9474" max="9474" width="5.85546875" customWidth="1"/>
    <col min="9475" max="9475" width="54.28515625" customWidth="1"/>
    <col min="9476" max="9476" width="15.5703125" customWidth="1"/>
    <col min="9477" max="9478" width="16.140625" customWidth="1"/>
    <col min="9479" max="9479" width="14.140625" customWidth="1"/>
    <col min="9480" max="9480" width="16" customWidth="1"/>
    <col min="9481" max="9481" width="14.140625" customWidth="1"/>
    <col min="9482" max="9482" width="14.7109375" customWidth="1"/>
    <col min="9483" max="9483" width="13.85546875" bestFit="1" customWidth="1"/>
    <col min="9729" max="9729" width="2.7109375" customWidth="1"/>
    <col min="9730" max="9730" width="5.85546875" customWidth="1"/>
    <col min="9731" max="9731" width="54.28515625" customWidth="1"/>
    <col min="9732" max="9732" width="15.5703125" customWidth="1"/>
    <col min="9733" max="9734" width="16.140625" customWidth="1"/>
    <col min="9735" max="9735" width="14.140625" customWidth="1"/>
    <col min="9736" max="9736" width="16" customWidth="1"/>
    <col min="9737" max="9737" width="14.140625" customWidth="1"/>
    <col min="9738" max="9738" width="14.7109375" customWidth="1"/>
    <col min="9739" max="9739" width="13.85546875" bestFit="1" customWidth="1"/>
    <col min="9985" max="9985" width="2.7109375" customWidth="1"/>
    <col min="9986" max="9986" width="5.85546875" customWidth="1"/>
    <col min="9987" max="9987" width="54.28515625" customWidth="1"/>
    <col min="9988" max="9988" width="15.5703125" customWidth="1"/>
    <col min="9989" max="9990" width="16.140625" customWidth="1"/>
    <col min="9991" max="9991" width="14.140625" customWidth="1"/>
    <col min="9992" max="9992" width="16" customWidth="1"/>
    <col min="9993" max="9993" width="14.140625" customWidth="1"/>
    <col min="9994" max="9994" width="14.7109375" customWidth="1"/>
    <col min="9995" max="9995" width="13.85546875" bestFit="1" customWidth="1"/>
    <col min="10241" max="10241" width="2.7109375" customWidth="1"/>
    <col min="10242" max="10242" width="5.85546875" customWidth="1"/>
    <col min="10243" max="10243" width="54.28515625" customWidth="1"/>
    <col min="10244" max="10244" width="15.5703125" customWidth="1"/>
    <col min="10245" max="10246" width="16.140625" customWidth="1"/>
    <col min="10247" max="10247" width="14.140625" customWidth="1"/>
    <col min="10248" max="10248" width="16" customWidth="1"/>
    <col min="10249" max="10249" width="14.140625" customWidth="1"/>
    <col min="10250" max="10250" width="14.7109375" customWidth="1"/>
    <col min="10251" max="10251" width="13.85546875" bestFit="1" customWidth="1"/>
    <col min="10497" max="10497" width="2.7109375" customWidth="1"/>
    <col min="10498" max="10498" width="5.85546875" customWidth="1"/>
    <col min="10499" max="10499" width="54.28515625" customWidth="1"/>
    <col min="10500" max="10500" width="15.5703125" customWidth="1"/>
    <col min="10501" max="10502" width="16.140625" customWidth="1"/>
    <col min="10503" max="10503" width="14.140625" customWidth="1"/>
    <col min="10504" max="10504" width="16" customWidth="1"/>
    <col min="10505" max="10505" width="14.140625" customWidth="1"/>
    <col min="10506" max="10506" width="14.7109375" customWidth="1"/>
    <col min="10507" max="10507" width="13.85546875" bestFit="1" customWidth="1"/>
    <col min="10753" max="10753" width="2.7109375" customWidth="1"/>
    <col min="10754" max="10754" width="5.85546875" customWidth="1"/>
    <col min="10755" max="10755" width="54.28515625" customWidth="1"/>
    <col min="10756" max="10756" width="15.5703125" customWidth="1"/>
    <col min="10757" max="10758" width="16.140625" customWidth="1"/>
    <col min="10759" max="10759" width="14.140625" customWidth="1"/>
    <col min="10760" max="10760" width="16" customWidth="1"/>
    <col min="10761" max="10761" width="14.140625" customWidth="1"/>
    <col min="10762" max="10762" width="14.7109375" customWidth="1"/>
    <col min="10763" max="10763" width="13.85546875" bestFit="1" customWidth="1"/>
    <col min="11009" max="11009" width="2.7109375" customWidth="1"/>
    <col min="11010" max="11010" width="5.85546875" customWidth="1"/>
    <col min="11011" max="11011" width="54.28515625" customWidth="1"/>
    <col min="11012" max="11012" width="15.5703125" customWidth="1"/>
    <col min="11013" max="11014" width="16.140625" customWidth="1"/>
    <col min="11015" max="11015" width="14.140625" customWidth="1"/>
    <col min="11016" max="11016" width="16" customWidth="1"/>
    <col min="11017" max="11017" width="14.140625" customWidth="1"/>
    <col min="11018" max="11018" width="14.7109375" customWidth="1"/>
    <col min="11019" max="11019" width="13.85546875" bestFit="1" customWidth="1"/>
    <col min="11265" max="11265" width="2.7109375" customWidth="1"/>
    <col min="11266" max="11266" width="5.85546875" customWidth="1"/>
    <col min="11267" max="11267" width="54.28515625" customWidth="1"/>
    <col min="11268" max="11268" width="15.5703125" customWidth="1"/>
    <col min="11269" max="11270" width="16.140625" customWidth="1"/>
    <col min="11271" max="11271" width="14.140625" customWidth="1"/>
    <col min="11272" max="11272" width="16" customWidth="1"/>
    <col min="11273" max="11273" width="14.140625" customWidth="1"/>
    <col min="11274" max="11274" width="14.7109375" customWidth="1"/>
    <col min="11275" max="11275" width="13.85546875" bestFit="1" customWidth="1"/>
    <col min="11521" max="11521" width="2.7109375" customWidth="1"/>
    <col min="11522" max="11522" width="5.85546875" customWidth="1"/>
    <col min="11523" max="11523" width="54.28515625" customWidth="1"/>
    <col min="11524" max="11524" width="15.5703125" customWidth="1"/>
    <col min="11525" max="11526" width="16.140625" customWidth="1"/>
    <col min="11527" max="11527" width="14.140625" customWidth="1"/>
    <col min="11528" max="11528" width="16" customWidth="1"/>
    <col min="11529" max="11529" width="14.140625" customWidth="1"/>
    <col min="11530" max="11530" width="14.7109375" customWidth="1"/>
    <col min="11531" max="11531" width="13.85546875" bestFit="1" customWidth="1"/>
    <col min="11777" max="11777" width="2.7109375" customWidth="1"/>
    <col min="11778" max="11778" width="5.85546875" customWidth="1"/>
    <col min="11779" max="11779" width="54.28515625" customWidth="1"/>
    <col min="11780" max="11780" width="15.5703125" customWidth="1"/>
    <col min="11781" max="11782" width="16.140625" customWidth="1"/>
    <col min="11783" max="11783" width="14.140625" customWidth="1"/>
    <col min="11784" max="11784" width="16" customWidth="1"/>
    <col min="11785" max="11785" width="14.140625" customWidth="1"/>
    <col min="11786" max="11786" width="14.7109375" customWidth="1"/>
    <col min="11787" max="11787" width="13.85546875" bestFit="1" customWidth="1"/>
    <col min="12033" max="12033" width="2.7109375" customWidth="1"/>
    <col min="12034" max="12034" width="5.85546875" customWidth="1"/>
    <col min="12035" max="12035" width="54.28515625" customWidth="1"/>
    <col min="12036" max="12036" width="15.5703125" customWidth="1"/>
    <col min="12037" max="12038" width="16.140625" customWidth="1"/>
    <col min="12039" max="12039" width="14.140625" customWidth="1"/>
    <col min="12040" max="12040" width="16" customWidth="1"/>
    <col min="12041" max="12041" width="14.140625" customWidth="1"/>
    <col min="12042" max="12042" width="14.7109375" customWidth="1"/>
    <col min="12043" max="12043" width="13.85546875" bestFit="1" customWidth="1"/>
    <col min="12289" max="12289" width="2.7109375" customWidth="1"/>
    <col min="12290" max="12290" width="5.85546875" customWidth="1"/>
    <col min="12291" max="12291" width="54.28515625" customWidth="1"/>
    <col min="12292" max="12292" width="15.5703125" customWidth="1"/>
    <col min="12293" max="12294" width="16.140625" customWidth="1"/>
    <col min="12295" max="12295" width="14.140625" customWidth="1"/>
    <col min="12296" max="12296" width="16" customWidth="1"/>
    <col min="12297" max="12297" width="14.140625" customWidth="1"/>
    <col min="12298" max="12298" width="14.7109375" customWidth="1"/>
    <col min="12299" max="12299" width="13.85546875" bestFit="1" customWidth="1"/>
    <col min="12545" max="12545" width="2.7109375" customWidth="1"/>
    <col min="12546" max="12546" width="5.85546875" customWidth="1"/>
    <col min="12547" max="12547" width="54.28515625" customWidth="1"/>
    <col min="12548" max="12548" width="15.5703125" customWidth="1"/>
    <col min="12549" max="12550" width="16.140625" customWidth="1"/>
    <col min="12551" max="12551" width="14.140625" customWidth="1"/>
    <col min="12552" max="12552" width="16" customWidth="1"/>
    <col min="12553" max="12553" width="14.140625" customWidth="1"/>
    <col min="12554" max="12554" width="14.7109375" customWidth="1"/>
    <col min="12555" max="12555" width="13.85546875" bestFit="1" customWidth="1"/>
    <col min="12801" max="12801" width="2.7109375" customWidth="1"/>
    <col min="12802" max="12802" width="5.85546875" customWidth="1"/>
    <col min="12803" max="12803" width="54.28515625" customWidth="1"/>
    <col min="12804" max="12804" width="15.5703125" customWidth="1"/>
    <col min="12805" max="12806" width="16.140625" customWidth="1"/>
    <col min="12807" max="12807" width="14.140625" customWidth="1"/>
    <col min="12808" max="12808" width="16" customWidth="1"/>
    <col min="12809" max="12809" width="14.140625" customWidth="1"/>
    <col min="12810" max="12810" width="14.7109375" customWidth="1"/>
    <col min="12811" max="12811" width="13.85546875" bestFit="1" customWidth="1"/>
    <col min="13057" max="13057" width="2.7109375" customWidth="1"/>
    <col min="13058" max="13058" width="5.85546875" customWidth="1"/>
    <col min="13059" max="13059" width="54.28515625" customWidth="1"/>
    <col min="13060" max="13060" width="15.5703125" customWidth="1"/>
    <col min="13061" max="13062" width="16.140625" customWidth="1"/>
    <col min="13063" max="13063" width="14.140625" customWidth="1"/>
    <col min="13064" max="13064" width="16" customWidth="1"/>
    <col min="13065" max="13065" width="14.140625" customWidth="1"/>
    <col min="13066" max="13066" width="14.7109375" customWidth="1"/>
    <col min="13067" max="13067" width="13.85546875" bestFit="1" customWidth="1"/>
    <col min="13313" max="13313" width="2.7109375" customWidth="1"/>
    <col min="13314" max="13314" width="5.85546875" customWidth="1"/>
    <col min="13315" max="13315" width="54.28515625" customWidth="1"/>
    <col min="13316" max="13316" width="15.5703125" customWidth="1"/>
    <col min="13317" max="13318" width="16.140625" customWidth="1"/>
    <col min="13319" max="13319" width="14.140625" customWidth="1"/>
    <col min="13320" max="13320" width="16" customWidth="1"/>
    <col min="13321" max="13321" width="14.140625" customWidth="1"/>
    <col min="13322" max="13322" width="14.7109375" customWidth="1"/>
    <col min="13323" max="13323" width="13.85546875" bestFit="1" customWidth="1"/>
    <col min="13569" max="13569" width="2.7109375" customWidth="1"/>
    <col min="13570" max="13570" width="5.85546875" customWidth="1"/>
    <col min="13571" max="13571" width="54.28515625" customWidth="1"/>
    <col min="13572" max="13572" width="15.5703125" customWidth="1"/>
    <col min="13573" max="13574" width="16.140625" customWidth="1"/>
    <col min="13575" max="13575" width="14.140625" customWidth="1"/>
    <col min="13576" max="13576" width="16" customWidth="1"/>
    <col min="13577" max="13577" width="14.140625" customWidth="1"/>
    <col min="13578" max="13578" width="14.7109375" customWidth="1"/>
    <col min="13579" max="13579" width="13.85546875" bestFit="1" customWidth="1"/>
    <col min="13825" max="13825" width="2.7109375" customWidth="1"/>
    <col min="13826" max="13826" width="5.85546875" customWidth="1"/>
    <col min="13827" max="13827" width="54.28515625" customWidth="1"/>
    <col min="13828" max="13828" width="15.5703125" customWidth="1"/>
    <col min="13829" max="13830" width="16.140625" customWidth="1"/>
    <col min="13831" max="13831" width="14.140625" customWidth="1"/>
    <col min="13832" max="13832" width="16" customWidth="1"/>
    <col min="13833" max="13833" width="14.140625" customWidth="1"/>
    <col min="13834" max="13834" width="14.7109375" customWidth="1"/>
    <col min="13835" max="13835" width="13.85546875" bestFit="1" customWidth="1"/>
    <col min="14081" max="14081" width="2.7109375" customWidth="1"/>
    <col min="14082" max="14082" width="5.85546875" customWidth="1"/>
    <col min="14083" max="14083" width="54.28515625" customWidth="1"/>
    <col min="14084" max="14084" width="15.5703125" customWidth="1"/>
    <col min="14085" max="14086" width="16.140625" customWidth="1"/>
    <col min="14087" max="14087" width="14.140625" customWidth="1"/>
    <col min="14088" max="14088" width="16" customWidth="1"/>
    <col min="14089" max="14089" width="14.140625" customWidth="1"/>
    <col min="14090" max="14090" width="14.7109375" customWidth="1"/>
    <col min="14091" max="14091" width="13.85546875" bestFit="1" customWidth="1"/>
    <col min="14337" max="14337" width="2.7109375" customWidth="1"/>
    <col min="14338" max="14338" width="5.85546875" customWidth="1"/>
    <col min="14339" max="14339" width="54.28515625" customWidth="1"/>
    <col min="14340" max="14340" width="15.5703125" customWidth="1"/>
    <col min="14341" max="14342" width="16.140625" customWidth="1"/>
    <col min="14343" max="14343" width="14.140625" customWidth="1"/>
    <col min="14344" max="14344" width="16" customWidth="1"/>
    <col min="14345" max="14345" width="14.140625" customWidth="1"/>
    <col min="14346" max="14346" width="14.7109375" customWidth="1"/>
    <col min="14347" max="14347" width="13.85546875" bestFit="1" customWidth="1"/>
    <col min="14593" max="14593" width="2.7109375" customWidth="1"/>
    <col min="14594" max="14594" width="5.85546875" customWidth="1"/>
    <col min="14595" max="14595" width="54.28515625" customWidth="1"/>
    <col min="14596" max="14596" width="15.5703125" customWidth="1"/>
    <col min="14597" max="14598" width="16.140625" customWidth="1"/>
    <col min="14599" max="14599" width="14.140625" customWidth="1"/>
    <col min="14600" max="14600" width="16" customWidth="1"/>
    <col min="14601" max="14601" width="14.140625" customWidth="1"/>
    <col min="14602" max="14602" width="14.7109375" customWidth="1"/>
    <col min="14603" max="14603" width="13.85546875" bestFit="1" customWidth="1"/>
    <col min="14849" max="14849" width="2.7109375" customWidth="1"/>
    <col min="14850" max="14850" width="5.85546875" customWidth="1"/>
    <col min="14851" max="14851" width="54.28515625" customWidth="1"/>
    <col min="14852" max="14852" width="15.5703125" customWidth="1"/>
    <col min="14853" max="14854" width="16.140625" customWidth="1"/>
    <col min="14855" max="14855" width="14.140625" customWidth="1"/>
    <col min="14856" max="14856" width="16" customWidth="1"/>
    <col min="14857" max="14857" width="14.140625" customWidth="1"/>
    <col min="14858" max="14858" width="14.7109375" customWidth="1"/>
    <col min="14859" max="14859" width="13.85546875" bestFit="1" customWidth="1"/>
    <col min="15105" max="15105" width="2.7109375" customWidth="1"/>
    <col min="15106" max="15106" width="5.85546875" customWidth="1"/>
    <col min="15107" max="15107" width="54.28515625" customWidth="1"/>
    <col min="15108" max="15108" width="15.5703125" customWidth="1"/>
    <col min="15109" max="15110" width="16.140625" customWidth="1"/>
    <col min="15111" max="15111" width="14.140625" customWidth="1"/>
    <col min="15112" max="15112" width="16" customWidth="1"/>
    <col min="15113" max="15113" width="14.140625" customWidth="1"/>
    <col min="15114" max="15114" width="14.7109375" customWidth="1"/>
    <col min="15115" max="15115" width="13.85546875" bestFit="1" customWidth="1"/>
    <col min="15361" max="15361" width="2.7109375" customWidth="1"/>
    <col min="15362" max="15362" width="5.85546875" customWidth="1"/>
    <col min="15363" max="15363" width="54.28515625" customWidth="1"/>
    <col min="15364" max="15364" width="15.5703125" customWidth="1"/>
    <col min="15365" max="15366" width="16.140625" customWidth="1"/>
    <col min="15367" max="15367" width="14.140625" customWidth="1"/>
    <col min="15368" max="15368" width="16" customWidth="1"/>
    <col min="15369" max="15369" width="14.140625" customWidth="1"/>
    <col min="15370" max="15370" width="14.7109375" customWidth="1"/>
    <col min="15371" max="15371" width="13.85546875" bestFit="1" customWidth="1"/>
    <col min="15617" max="15617" width="2.7109375" customWidth="1"/>
    <col min="15618" max="15618" width="5.85546875" customWidth="1"/>
    <col min="15619" max="15619" width="54.28515625" customWidth="1"/>
    <col min="15620" max="15620" width="15.5703125" customWidth="1"/>
    <col min="15621" max="15622" width="16.140625" customWidth="1"/>
    <col min="15623" max="15623" width="14.140625" customWidth="1"/>
    <col min="15624" max="15624" width="16" customWidth="1"/>
    <col min="15625" max="15625" width="14.140625" customWidth="1"/>
    <col min="15626" max="15626" width="14.7109375" customWidth="1"/>
    <col min="15627" max="15627" width="13.85546875" bestFit="1" customWidth="1"/>
    <col min="15873" max="15873" width="2.7109375" customWidth="1"/>
    <col min="15874" max="15874" width="5.85546875" customWidth="1"/>
    <col min="15875" max="15875" width="54.28515625" customWidth="1"/>
    <col min="15876" max="15876" width="15.5703125" customWidth="1"/>
    <col min="15877" max="15878" width="16.140625" customWidth="1"/>
    <col min="15879" max="15879" width="14.140625" customWidth="1"/>
    <col min="15880" max="15880" width="16" customWidth="1"/>
    <col min="15881" max="15881" width="14.140625" customWidth="1"/>
    <col min="15882" max="15882" width="14.7109375" customWidth="1"/>
    <col min="15883" max="15883" width="13.85546875" bestFit="1" customWidth="1"/>
    <col min="16129" max="16129" width="2.7109375" customWidth="1"/>
    <col min="16130" max="16130" width="5.85546875" customWidth="1"/>
    <col min="16131" max="16131" width="54.28515625" customWidth="1"/>
    <col min="16132" max="16132" width="15.5703125" customWidth="1"/>
    <col min="16133" max="16134" width="16.140625" customWidth="1"/>
    <col min="16135" max="16135" width="14.140625" customWidth="1"/>
    <col min="16136" max="16136" width="16" customWidth="1"/>
    <col min="16137" max="16137" width="14.140625" customWidth="1"/>
    <col min="16138" max="16138" width="14.7109375" customWidth="1"/>
    <col min="16139" max="16139" width="13.85546875" bestFit="1" customWidth="1"/>
  </cols>
  <sheetData>
    <row r="1" spans="2:10" ht="10.5" customHeight="1" thickBot="1" x14ac:dyDescent="0.3"/>
    <row r="2" spans="2:10" x14ac:dyDescent="0.25">
      <c r="B2" s="1053" t="s">
        <v>2958</v>
      </c>
      <c r="C2" s="1054"/>
      <c r="D2" s="1054"/>
      <c r="E2" s="1054"/>
      <c r="F2" s="1054"/>
      <c r="G2" s="1054"/>
      <c r="H2" s="1054"/>
      <c r="I2" s="1054"/>
      <c r="J2" s="1055"/>
    </row>
    <row r="3" spans="2:10" x14ac:dyDescent="0.25">
      <c r="B3" s="805"/>
      <c r="C3" s="659"/>
      <c r="D3" s="659"/>
      <c r="E3" s="659"/>
      <c r="F3" s="659"/>
      <c r="G3" s="659"/>
      <c r="H3" s="659"/>
      <c r="I3" s="659"/>
      <c r="J3" s="661" t="s">
        <v>52</v>
      </c>
    </row>
    <row r="4" spans="2:10" x14ac:dyDescent="0.25">
      <c r="B4" s="806"/>
      <c r="C4" s="1031" t="s">
        <v>3144</v>
      </c>
      <c r="D4" s="1031"/>
      <c r="E4" s="1031"/>
      <c r="F4" s="1031"/>
      <c r="G4" s="1031"/>
      <c r="H4" s="1031"/>
      <c r="I4" s="1031"/>
      <c r="J4" s="1032"/>
    </row>
    <row r="5" spans="2:10" x14ac:dyDescent="0.25">
      <c r="B5" s="806"/>
      <c r="C5" s="1031" t="s">
        <v>3159</v>
      </c>
      <c r="D5" s="1031"/>
      <c r="E5" s="1031"/>
      <c r="F5" s="1031"/>
      <c r="G5" s="1031"/>
      <c r="H5" s="1031"/>
      <c r="I5" s="1031"/>
      <c r="J5" s="1032"/>
    </row>
    <row r="6" spans="2:10" x14ac:dyDescent="0.25">
      <c r="B6" s="806"/>
      <c r="C6" s="1031" t="s">
        <v>2960</v>
      </c>
      <c r="D6" s="1031"/>
      <c r="E6" s="1031"/>
      <c r="F6" s="1031"/>
      <c r="G6" s="1031"/>
      <c r="H6" s="1031"/>
      <c r="I6" s="1031"/>
      <c r="J6" s="1032"/>
    </row>
    <row r="7" spans="2:10" ht="15" customHeight="1" thickBot="1" x14ac:dyDescent="0.3">
      <c r="B7" s="1047">
        <v>11</v>
      </c>
      <c r="C7" s="1048"/>
      <c r="D7" s="1048"/>
      <c r="E7" s="1048"/>
      <c r="F7" s="1048"/>
      <c r="G7" s="1048"/>
      <c r="H7" s="1048"/>
      <c r="I7" s="1048"/>
      <c r="J7" s="1049"/>
    </row>
    <row r="8" spans="2:10" x14ac:dyDescent="0.25">
      <c r="B8" s="807"/>
      <c r="C8" s="808"/>
      <c r="D8" s="1044" t="s">
        <v>2962</v>
      </c>
      <c r="E8" s="1044"/>
      <c r="F8" s="1044"/>
      <c r="G8" s="1044"/>
      <c r="H8" s="1044"/>
      <c r="I8" s="1044"/>
      <c r="J8" s="1045"/>
    </row>
    <row r="9" spans="2:10" ht="26.25" thickBot="1" x14ac:dyDescent="0.3">
      <c r="B9" s="809"/>
      <c r="C9" s="810" t="s">
        <v>3146</v>
      </c>
      <c r="D9" s="748" t="s">
        <v>2963</v>
      </c>
      <c r="E9" s="748" t="s">
        <v>2964</v>
      </c>
      <c r="F9" s="748" t="s">
        <v>2965</v>
      </c>
      <c r="G9" s="748" t="s">
        <v>2966</v>
      </c>
      <c r="H9" s="748" t="s">
        <v>2967</v>
      </c>
      <c r="I9" s="748" t="s">
        <v>2968</v>
      </c>
      <c r="J9" s="749" t="s">
        <v>2969</v>
      </c>
    </row>
    <row r="10" spans="2:10" ht="15.95" customHeight="1" x14ac:dyDescent="0.25">
      <c r="B10" s="811" t="s">
        <v>3160</v>
      </c>
      <c r="C10" s="812"/>
      <c r="D10" s="813"/>
      <c r="E10" s="813"/>
      <c r="F10" s="813"/>
      <c r="G10" s="813"/>
      <c r="H10" s="813"/>
      <c r="I10" s="813"/>
      <c r="J10" s="814"/>
    </row>
    <row r="11" spans="2:10" ht="14.1" customHeight="1" x14ac:dyDescent="0.25">
      <c r="B11" s="815"/>
      <c r="C11" s="816" t="s">
        <v>3161</v>
      </c>
      <c r="D11" s="817"/>
      <c r="E11" s="817"/>
      <c r="F11" s="817"/>
      <c r="G11" s="817"/>
      <c r="H11" s="817"/>
      <c r="I11" s="817"/>
      <c r="J11" s="818"/>
    </row>
    <row r="12" spans="2:10" ht="14.1" customHeight="1" x14ac:dyDescent="0.25">
      <c r="B12" s="815"/>
      <c r="C12" s="816" t="s">
        <v>3162</v>
      </c>
      <c r="D12" s="817"/>
      <c r="E12" s="817"/>
      <c r="F12" s="817"/>
      <c r="G12" s="817"/>
      <c r="H12" s="817"/>
      <c r="I12" s="817"/>
      <c r="J12" s="818"/>
    </row>
    <row r="13" spans="2:10" ht="14.1" customHeight="1" x14ac:dyDescent="0.25">
      <c r="B13" s="815"/>
      <c r="C13" s="816" t="s">
        <v>3163</v>
      </c>
      <c r="D13" s="817"/>
      <c r="E13" s="817"/>
      <c r="F13" s="817"/>
      <c r="G13" s="817"/>
      <c r="H13" s="817"/>
      <c r="I13" s="817"/>
      <c r="J13" s="818"/>
    </row>
    <row r="14" spans="2:10" ht="14.1" customHeight="1" x14ac:dyDescent="0.25">
      <c r="B14" s="815"/>
      <c r="C14" s="816" t="s">
        <v>3164</v>
      </c>
      <c r="D14" s="817"/>
      <c r="E14" s="817"/>
      <c r="F14" s="817"/>
      <c r="G14" s="817"/>
      <c r="H14" s="817"/>
      <c r="I14" s="817"/>
      <c r="J14" s="818"/>
    </row>
    <row r="15" spans="2:10" ht="14.1" customHeight="1" x14ac:dyDescent="0.25">
      <c r="B15" s="815"/>
      <c r="C15" s="816" t="s">
        <v>3165</v>
      </c>
      <c r="D15" s="817"/>
      <c r="E15" s="817"/>
      <c r="F15" s="817"/>
      <c r="G15" s="817"/>
      <c r="H15" s="817"/>
      <c r="I15" s="817"/>
      <c r="J15" s="818"/>
    </row>
    <row r="16" spans="2:10" ht="14.1" customHeight="1" x14ac:dyDescent="0.25">
      <c r="B16" s="815"/>
      <c r="C16" s="816" t="s">
        <v>3166</v>
      </c>
      <c r="D16" s="817"/>
      <c r="E16" s="817"/>
      <c r="F16" s="817"/>
      <c r="G16" s="819"/>
      <c r="H16" s="817"/>
      <c r="I16" s="817"/>
      <c r="J16" s="818"/>
    </row>
    <row r="17" spans="2:12" ht="14.1" customHeight="1" x14ac:dyDescent="0.25">
      <c r="B17" s="815"/>
      <c r="C17" s="816" t="s">
        <v>3167</v>
      </c>
      <c r="D17" s="817"/>
      <c r="E17" s="817"/>
      <c r="F17" s="817"/>
      <c r="G17" s="819"/>
      <c r="H17" s="817"/>
      <c r="I17" s="817"/>
      <c r="J17" s="818"/>
    </row>
    <row r="18" spans="2:12" ht="14.1" customHeight="1" x14ac:dyDescent="0.25">
      <c r="B18" s="815"/>
      <c r="C18" s="816" t="s">
        <v>3168</v>
      </c>
      <c r="D18" s="817"/>
      <c r="E18" s="817"/>
      <c r="F18" s="817"/>
      <c r="G18" s="819"/>
      <c r="H18" s="817"/>
      <c r="I18" s="817"/>
      <c r="J18" s="818"/>
    </row>
    <row r="19" spans="2:12" ht="14.1" customHeight="1" x14ac:dyDescent="0.25">
      <c r="B19" s="820"/>
      <c r="C19" s="821"/>
      <c r="D19" s="813"/>
      <c r="E19" s="813"/>
      <c r="F19" s="813"/>
      <c r="G19" s="822"/>
      <c r="H19" s="813"/>
      <c r="I19" s="813"/>
      <c r="J19" s="814"/>
    </row>
    <row r="20" spans="2:12" s="619" customFormat="1" ht="15" customHeight="1" x14ac:dyDescent="0.25">
      <c r="B20" s="823" t="s">
        <v>3169</v>
      </c>
      <c r="C20" s="824"/>
      <c r="D20" s="825">
        <v>490081240</v>
      </c>
      <c r="E20" s="825">
        <v>16381698.870000001</v>
      </c>
      <c r="F20" s="825">
        <v>-1.9999999552965164E-2</v>
      </c>
      <c r="G20" s="825">
        <v>506462938.85000002</v>
      </c>
      <c r="H20" s="825">
        <v>502924462.89999998</v>
      </c>
      <c r="I20" s="825">
        <v>362534287.71999997</v>
      </c>
      <c r="J20" s="825">
        <v>3538475.95</v>
      </c>
    </row>
    <row r="21" spans="2:12" ht="15" customHeight="1" x14ac:dyDescent="0.25">
      <c r="B21" s="815"/>
      <c r="C21" s="826" t="s">
        <v>3170</v>
      </c>
      <c r="D21" s="827">
        <v>33243279.75</v>
      </c>
      <c r="E21" s="827">
        <v>10468428.25</v>
      </c>
      <c r="F21" s="827">
        <v>6081205.3700000001</v>
      </c>
      <c r="G21" s="827">
        <v>47137685.299999997</v>
      </c>
      <c r="H21" s="827">
        <v>46955584.32</v>
      </c>
      <c r="I21" s="827">
        <v>36051340.649999999</v>
      </c>
      <c r="J21" s="828">
        <v>182100.98</v>
      </c>
      <c r="K21" s="737"/>
    </row>
    <row r="22" spans="2:12" ht="15" customHeight="1" x14ac:dyDescent="0.25">
      <c r="B22" s="815"/>
      <c r="C22" s="826" t="s">
        <v>3171</v>
      </c>
      <c r="D22" s="827">
        <v>456837960.25</v>
      </c>
      <c r="E22" s="827">
        <v>5913270.620000001</v>
      </c>
      <c r="F22" s="827">
        <v>-6081205.3899999997</v>
      </c>
      <c r="G22" s="827">
        <v>459325253.55000001</v>
      </c>
      <c r="H22" s="827">
        <v>455968878.57999998</v>
      </c>
      <c r="I22" s="827">
        <v>326482947.06999999</v>
      </c>
      <c r="J22" s="828">
        <v>3356374.97</v>
      </c>
    </row>
    <row r="23" spans="2:12" ht="14.1" customHeight="1" x14ac:dyDescent="0.25">
      <c r="B23" s="815"/>
      <c r="C23" s="816" t="s">
        <v>3172</v>
      </c>
      <c r="D23" s="829"/>
      <c r="E23" s="829"/>
      <c r="F23" s="829"/>
      <c r="G23" s="830"/>
      <c r="H23" s="829"/>
      <c r="I23" s="829"/>
      <c r="J23" s="831"/>
    </row>
    <row r="24" spans="2:12" ht="14.1" customHeight="1" x14ac:dyDescent="0.25">
      <c r="B24" s="815"/>
      <c r="C24" s="816" t="s">
        <v>3173</v>
      </c>
      <c r="D24" s="817"/>
      <c r="E24" s="817"/>
      <c r="F24" s="817"/>
      <c r="G24" s="819"/>
      <c r="H24" s="817"/>
      <c r="I24" s="817"/>
      <c r="J24" s="818"/>
    </row>
    <row r="25" spans="2:12" ht="14.1" customHeight="1" x14ac:dyDescent="0.25">
      <c r="B25" s="815"/>
      <c r="C25" s="816" t="s">
        <v>3174</v>
      </c>
      <c r="D25" s="817"/>
      <c r="E25" s="817"/>
      <c r="F25" s="817"/>
      <c r="G25" s="819"/>
      <c r="H25" s="829"/>
      <c r="I25" s="829"/>
      <c r="J25" s="818"/>
    </row>
    <row r="26" spans="2:12" ht="14.1" customHeight="1" x14ac:dyDescent="0.25">
      <c r="B26" s="815"/>
      <c r="C26" s="816" t="s">
        <v>3175</v>
      </c>
      <c r="D26" s="817"/>
      <c r="E26" s="817"/>
      <c r="F26" s="817"/>
      <c r="G26" s="819"/>
      <c r="H26" s="817"/>
      <c r="I26" s="817"/>
      <c r="J26" s="818"/>
    </row>
    <row r="27" spans="2:12" ht="14.1" customHeight="1" x14ac:dyDescent="0.25">
      <c r="B27" s="815"/>
      <c r="C27" s="816" t="s">
        <v>3176</v>
      </c>
      <c r="D27" s="817"/>
      <c r="E27" s="817"/>
      <c r="F27" s="817"/>
      <c r="G27" s="819"/>
      <c r="H27" s="817"/>
      <c r="I27" s="817"/>
      <c r="J27" s="818"/>
      <c r="K27" t="s">
        <v>52</v>
      </c>
    </row>
    <row r="28" spans="2:12" ht="14.1" customHeight="1" x14ac:dyDescent="0.25">
      <c r="B28" s="815"/>
      <c r="C28" s="816"/>
      <c r="D28" s="817"/>
      <c r="E28" s="817"/>
      <c r="F28" s="817"/>
      <c r="G28" s="819"/>
      <c r="H28" s="817"/>
      <c r="I28" s="817"/>
      <c r="J28" s="818"/>
    </row>
    <row r="29" spans="2:12" ht="15" customHeight="1" x14ac:dyDescent="0.25">
      <c r="B29" s="823" t="s">
        <v>3177</v>
      </c>
      <c r="C29" s="824"/>
      <c r="D29" s="817"/>
      <c r="E29" s="817"/>
      <c r="F29" s="817"/>
      <c r="G29" s="819"/>
      <c r="H29" s="817"/>
      <c r="I29" s="817"/>
      <c r="J29" s="818"/>
    </row>
    <row r="30" spans="2:12" ht="14.1" customHeight="1" x14ac:dyDescent="0.25">
      <c r="B30" s="815"/>
      <c r="C30" s="816" t="s">
        <v>3178</v>
      </c>
      <c r="D30" s="817"/>
      <c r="E30" s="817"/>
      <c r="F30" s="817"/>
      <c r="G30" s="819"/>
      <c r="H30" s="817"/>
      <c r="I30" s="817"/>
      <c r="J30" s="818"/>
    </row>
    <row r="31" spans="2:12" ht="14.1" customHeight="1" x14ac:dyDescent="0.25">
      <c r="B31" s="815"/>
      <c r="C31" s="816" t="s">
        <v>3179</v>
      </c>
      <c r="D31" s="817"/>
      <c r="E31" s="817"/>
      <c r="F31" s="817"/>
      <c r="G31" s="819"/>
      <c r="H31" s="817"/>
      <c r="I31" s="817"/>
      <c r="J31" s="818"/>
      <c r="L31" t="s">
        <v>52</v>
      </c>
    </row>
    <row r="32" spans="2:12" ht="14.1" customHeight="1" x14ac:dyDescent="0.25">
      <c r="B32" s="815"/>
      <c r="C32" s="816" t="s">
        <v>3180</v>
      </c>
      <c r="D32" s="817"/>
      <c r="E32" s="817"/>
      <c r="F32" s="817"/>
      <c r="G32" s="819"/>
      <c r="H32" s="817"/>
      <c r="I32" s="817"/>
      <c r="J32" s="818"/>
    </row>
    <row r="33" spans="2:12" ht="14.1" customHeight="1" x14ac:dyDescent="0.25">
      <c r="B33" s="815"/>
      <c r="C33" s="816" t="s">
        <v>3181</v>
      </c>
      <c r="D33" s="817"/>
      <c r="E33" s="817"/>
      <c r="F33" s="817"/>
      <c r="G33" s="819"/>
      <c r="H33" s="817"/>
      <c r="I33" s="817"/>
      <c r="J33" s="818"/>
    </row>
    <row r="34" spans="2:12" ht="14.1" customHeight="1" x14ac:dyDescent="0.25">
      <c r="B34" s="815"/>
      <c r="C34" s="816" t="s">
        <v>3182</v>
      </c>
      <c r="D34" s="817"/>
      <c r="E34" s="817"/>
      <c r="F34" s="817"/>
      <c r="G34" s="819"/>
      <c r="H34" s="817"/>
      <c r="I34" s="817"/>
      <c r="J34" s="818"/>
      <c r="L34" t="s">
        <v>52</v>
      </c>
    </row>
    <row r="35" spans="2:12" ht="14.1" customHeight="1" x14ac:dyDescent="0.25">
      <c r="B35" s="815"/>
      <c r="C35" s="816" t="s">
        <v>3183</v>
      </c>
      <c r="D35" s="817"/>
      <c r="E35" s="817"/>
      <c r="F35" s="817"/>
      <c r="G35" s="819"/>
      <c r="H35" s="817"/>
      <c r="I35" s="817"/>
      <c r="J35" s="818"/>
    </row>
    <row r="36" spans="2:12" ht="14.1" customHeight="1" x14ac:dyDescent="0.25">
      <c r="B36" s="815"/>
      <c r="C36" s="816" t="s">
        <v>3184</v>
      </c>
      <c r="D36" s="817"/>
      <c r="E36" s="817"/>
      <c r="F36" s="817"/>
      <c r="G36" s="819"/>
      <c r="H36" s="817"/>
      <c r="I36" s="817"/>
      <c r="J36" s="818"/>
    </row>
    <row r="37" spans="2:12" ht="14.1" customHeight="1" x14ac:dyDescent="0.25">
      <c r="B37" s="815"/>
      <c r="C37" s="816" t="s">
        <v>3185</v>
      </c>
      <c r="D37" s="817"/>
      <c r="E37" s="817"/>
      <c r="F37" s="817"/>
      <c r="G37" s="819"/>
      <c r="H37" s="817"/>
      <c r="I37" s="817"/>
      <c r="J37" s="818"/>
    </row>
    <row r="38" spans="2:12" ht="14.1" customHeight="1" x14ac:dyDescent="0.25">
      <c r="B38" s="815"/>
      <c r="C38" s="816" t="s">
        <v>3186</v>
      </c>
      <c r="D38" s="817"/>
      <c r="E38" s="817"/>
      <c r="F38" s="817"/>
      <c r="G38" s="819"/>
      <c r="H38" s="817"/>
      <c r="I38" s="817"/>
      <c r="J38" s="818"/>
    </row>
    <row r="39" spans="2:12" ht="14.1" customHeight="1" x14ac:dyDescent="0.25">
      <c r="B39" s="820"/>
      <c r="C39" s="821"/>
      <c r="D39" s="813"/>
      <c r="E39" s="813"/>
      <c r="F39" s="813"/>
      <c r="G39" s="822"/>
      <c r="H39" s="813"/>
      <c r="I39" s="813"/>
      <c r="J39" s="814"/>
    </row>
    <row r="40" spans="2:12" ht="14.1" customHeight="1" x14ac:dyDescent="0.25">
      <c r="B40" s="823" t="s">
        <v>3187</v>
      </c>
      <c r="C40" s="824"/>
      <c r="D40" s="817"/>
      <c r="E40" s="817"/>
      <c r="F40" s="817"/>
      <c r="G40" s="819"/>
      <c r="H40" s="817"/>
      <c r="I40" s="817"/>
      <c r="J40" s="818"/>
      <c r="L40" t="s">
        <v>52</v>
      </c>
    </row>
    <row r="41" spans="2:12" ht="14.1" customHeight="1" x14ac:dyDescent="0.25">
      <c r="B41" s="815"/>
      <c r="C41" s="816" t="s">
        <v>3188</v>
      </c>
      <c r="D41" s="817"/>
      <c r="E41" s="817"/>
      <c r="F41" s="817"/>
      <c r="G41" s="819"/>
      <c r="H41" s="817"/>
      <c r="I41" s="817"/>
      <c r="J41" s="818"/>
    </row>
    <row r="42" spans="2:12" ht="14.1" customHeight="1" x14ac:dyDescent="0.25">
      <c r="B42" s="815"/>
      <c r="C42" s="832" t="s">
        <v>3189</v>
      </c>
      <c r="D42" s="817"/>
      <c r="E42" s="817"/>
      <c r="F42" s="817"/>
      <c r="G42" s="819"/>
      <c r="H42" s="817"/>
      <c r="I42" s="817"/>
      <c r="J42" s="818"/>
    </row>
    <row r="43" spans="2:12" ht="14.1" customHeight="1" x14ac:dyDescent="0.25">
      <c r="B43" s="815"/>
      <c r="C43" s="816" t="s">
        <v>3190</v>
      </c>
      <c r="D43" s="817"/>
      <c r="E43" s="817"/>
      <c r="F43" s="817"/>
      <c r="G43" s="819"/>
      <c r="H43" s="817"/>
      <c r="I43" s="817"/>
      <c r="J43" s="818"/>
    </row>
    <row r="44" spans="2:12" ht="14.1" customHeight="1" x14ac:dyDescent="0.25">
      <c r="B44" s="815"/>
      <c r="C44" s="816" t="s">
        <v>3191</v>
      </c>
      <c r="D44" s="817"/>
      <c r="E44" s="817"/>
      <c r="F44" s="817"/>
      <c r="G44" s="819"/>
      <c r="H44" s="817"/>
      <c r="I44" s="817"/>
      <c r="J44" s="818"/>
    </row>
    <row r="45" spans="2:12" ht="14.1" customHeight="1" thickBot="1" x14ac:dyDescent="0.3">
      <c r="B45" s="809"/>
      <c r="C45" s="833"/>
      <c r="D45" s="834"/>
      <c r="E45" s="834"/>
      <c r="F45" s="834"/>
      <c r="G45" s="835"/>
      <c r="H45" s="834"/>
      <c r="I45" s="834"/>
      <c r="J45" s="836"/>
    </row>
    <row r="46" spans="2:12" ht="14.1" customHeight="1" x14ac:dyDescent="0.25">
      <c r="B46" s="750"/>
      <c r="C46" s="837"/>
      <c r="D46" s="838"/>
      <c r="E46" s="838"/>
      <c r="F46" s="838"/>
      <c r="G46" s="752"/>
      <c r="H46" s="838"/>
      <c r="I46" s="838"/>
      <c r="J46" s="839"/>
    </row>
    <row r="47" spans="2:12" ht="15" customHeight="1" x14ac:dyDescent="0.25">
      <c r="B47" s="1056" t="s">
        <v>3158</v>
      </c>
      <c r="C47" s="1057"/>
      <c r="D47" s="840">
        <v>490081240</v>
      </c>
      <c r="E47" s="840">
        <v>16381698.870000001</v>
      </c>
      <c r="F47" s="840">
        <v>-1.9999999552965164E-2</v>
      </c>
      <c r="G47" s="840">
        <v>506462938.85000002</v>
      </c>
      <c r="H47" s="840">
        <v>502924462.89999998</v>
      </c>
      <c r="I47" s="840">
        <v>362534287.71999997</v>
      </c>
      <c r="J47" s="840">
        <v>3538475.95</v>
      </c>
    </row>
    <row r="48" spans="2:12" ht="15" customHeight="1" thickBot="1" x14ac:dyDescent="0.3">
      <c r="B48" s="809"/>
      <c r="C48" s="833"/>
      <c r="D48" s="834"/>
      <c r="E48" s="834"/>
      <c r="F48" s="834"/>
      <c r="G48" s="835"/>
      <c r="H48" s="834"/>
      <c r="I48" s="834"/>
      <c r="J48" s="836"/>
    </row>
    <row r="49" spans="2:10" ht="9" customHeight="1" x14ac:dyDescent="0.25">
      <c r="G49" s="605"/>
    </row>
    <row r="50" spans="2:10" x14ac:dyDescent="0.25">
      <c r="C50" s="738" t="s">
        <v>3143</v>
      </c>
      <c r="G50" s="605"/>
    </row>
    <row r="51" spans="2:10" s="739" customFormat="1" x14ac:dyDescent="0.25">
      <c r="C51" s="841"/>
      <c r="D51" s="842"/>
      <c r="E51" s="842"/>
      <c r="F51" s="842"/>
      <c r="G51" s="842"/>
      <c r="H51" s="842"/>
      <c r="I51" s="842"/>
      <c r="J51" s="842"/>
    </row>
    <row r="52" spans="2:10" s="739" customFormat="1" x14ac:dyDescent="0.25">
      <c r="D52" s="745"/>
      <c r="E52" s="745"/>
      <c r="F52" s="745"/>
      <c r="G52" s="745"/>
      <c r="H52" s="745"/>
      <c r="I52" s="745"/>
      <c r="J52" s="745"/>
    </row>
    <row r="53" spans="2:10" s="739" customFormat="1" x14ac:dyDescent="0.25">
      <c r="B53" s="605"/>
      <c r="C53" s="605"/>
      <c r="D53" s="758"/>
      <c r="E53" s="758"/>
      <c r="F53" s="758"/>
      <c r="G53" s="758"/>
      <c r="H53" s="758"/>
      <c r="I53" s="758"/>
      <c r="J53" s="758"/>
    </row>
    <row r="54" spans="2:10" x14ac:dyDescent="0.25">
      <c r="D54" s="620"/>
      <c r="E54" s="620"/>
      <c r="F54" s="620"/>
      <c r="G54" s="620"/>
      <c r="H54" s="620"/>
      <c r="I54" s="620"/>
      <c r="J54" s="620"/>
    </row>
    <row r="64" spans="2:10" x14ac:dyDescent="0.25">
      <c r="I64" t="s">
        <v>52</v>
      </c>
    </row>
  </sheetData>
  <mergeCells count="7">
    <mergeCell ref="B47:C47"/>
    <mergeCell ref="B2:J2"/>
    <mergeCell ref="C4:J4"/>
    <mergeCell ref="C5:J5"/>
    <mergeCell ref="C6:J6"/>
    <mergeCell ref="B7:J7"/>
    <mergeCell ref="D8:J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6"/>
  <sheetViews>
    <sheetView topLeftCell="A31" workbookViewId="0">
      <selection activeCell="C34" sqref="C34"/>
    </sheetView>
  </sheetViews>
  <sheetFormatPr baseColWidth="10" defaultRowHeight="12" x14ac:dyDescent="0.2"/>
  <cols>
    <col min="1" max="1" width="3.28515625" style="67" customWidth="1"/>
    <col min="2" max="2" width="45.85546875" style="65" customWidth="1"/>
    <col min="3" max="3" width="12.28515625" style="65" bestFit="1" customWidth="1"/>
    <col min="4" max="4" width="1.28515625" style="65" customWidth="1"/>
    <col min="5" max="5" width="12.28515625" style="64" customWidth="1"/>
    <col min="6" max="6" width="0.7109375" style="64" hidden="1" customWidth="1"/>
    <col min="7" max="7" width="4.28515625" style="68" customWidth="1"/>
    <col min="8" max="8" width="2.85546875" style="68" customWidth="1"/>
    <col min="9" max="9" width="3.85546875" style="69" customWidth="1"/>
    <col min="10" max="10" width="59.7109375" style="64" customWidth="1"/>
    <col min="11" max="11" width="12.140625" style="64" customWidth="1"/>
    <col min="12" max="12" width="1.140625" style="64" customWidth="1"/>
    <col min="13" max="13" width="12" style="64" customWidth="1"/>
    <col min="14" max="14" width="0.85546875" style="64" customWidth="1"/>
    <col min="15" max="15" width="26.140625" style="65" customWidth="1"/>
    <col min="16" max="16" width="19.5703125" style="66" customWidth="1"/>
    <col min="17" max="17" width="11.42578125" style="65"/>
    <col min="18" max="18" width="17.140625" style="65" customWidth="1"/>
    <col min="19" max="19" width="15.42578125" style="66" bestFit="1" customWidth="1"/>
    <col min="20" max="16384" width="11.42578125" style="65"/>
  </cols>
  <sheetData>
    <row r="1" spans="1:20" ht="18" customHeight="1" x14ac:dyDescent="0.2">
      <c r="A1" s="59"/>
      <c r="B1" s="60"/>
      <c r="C1" s="60"/>
      <c r="D1" s="60"/>
      <c r="E1" s="61"/>
      <c r="F1" s="61"/>
      <c r="G1" s="62"/>
      <c r="H1" s="62"/>
      <c r="I1" s="63"/>
      <c r="J1" s="61"/>
      <c r="K1" s="61"/>
      <c r="L1" s="61"/>
      <c r="M1" s="61"/>
    </row>
    <row r="2" spans="1:20" x14ac:dyDescent="0.2">
      <c r="A2" s="844" t="s">
        <v>55</v>
      </c>
      <c r="B2" s="844"/>
      <c r="C2" s="844"/>
      <c r="D2" s="844"/>
      <c r="E2" s="844"/>
      <c r="F2" s="844"/>
      <c r="G2" s="844"/>
      <c r="H2" s="844"/>
      <c r="I2" s="844"/>
      <c r="J2" s="844"/>
      <c r="K2" s="844"/>
      <c r="L2" s="844"/>
      <c r="M2" s="844"/>
      <c r="T2" s="65" t="s">
        <v>56</v>
      </c>
    </row>
    <row r="3" spans="1:20" x14ac:dyDescent="0.2">
      <c r="A3" s="844" t="s">
        <v>1</v>
      </c>
      <c r="B3" s="844"/>
      <c r="C3" s="844"/>
      <c r="D3" s="844"/>
      <c r="E3" s="844"/>
      <c r="F3" s="844"/>
      <c r="G3" s="844"/>
      <c r="H3" s="844"/>
      <c r="I3" s="844"/>
      <c r="J3" s="844"/>
      <c r="K3" s="844"/>
      <c r="L3" s="844"/>
      <c r="M3" s="844"/>
      <c r="T3" s="65" t="s">
        <v>52</v>
      </c>
    </row>
    <row r="4" spans="1:20" x14ac:dyDescent="0.2">
      <c r="A4" s="844" t="s">
        <v>57</v>
      </c>
      <c r="B4" s="844"/>
      <c r="C4" s="844"/>
      <c r="D4" s="844"/>
      <c r="E4" s="844"/>
      <c r="F4" s="844"/>
      <c r="G4" s="844"/>
      <c r="H4" s="844"/>
      <c r="I4" s="844"/>
      <c r="J4" s="844"/>
      <c r="K4" s="844"/>
      <c r="L4" s="844"/>
      <c r="M4" s="844"/>
      <c r="T4" s="65" t="s">
        <v>52</v>
      </c>
    </row>
    <row r="5" spans="1:20" x14ac:dyDescent="0.2">
      <c r="A5" s="845" t="s">
        <v>58</v>
      </c>
      <c r="B5" s="845"/>
      <c r="C5" s="845"/>
      <c r="D5" s="845"/>
      <c r="E5" s="845"/>
      <c r="F5" s="845"/>
      <c r="G5" s="845"/>
      <c r="H5" s="845"/>
      <c r="I5" s="845"/>
      <c r="J5" s="845"/>
      <c r="K5" s="845"/>
      <c r="L5" s="845"/>
      <c r="M5" s="845"/>
      <c r="T5" s="65" t="s">
        <v>56</v>
      </c>
    </row>
    <row r="6" spans="1:20" ht="12" customHeight="1" x14ac:dyDescent="0.2">
      <c r="A6" s="846" t="s">
        <v>59</v>
      </c>
      <c r="B6" s="846"/>
      <c r="C6" s="846"/>
      <c r="D6" s="846"/>
      <c r="E6" s="846"/>
      <c r="F6" s="846"/>
      <c r="G6" s="846"/>
      <c r="H6" s="846"/>
      <c r="I6" s="846"/>
      <c r="J6" s="846"/>
      <c r="K6" s="846"/>
      <c r="L6" s="846"/>
      <c r="M6" s="846"/>
      <c r="T6" s="65" t="s">
        <v>52</v>
      </c>
    </row>
    <row r="7" spans="1:20" ht="5.25" customHeight="1" x14ac:dyDescent="0.2">
      <c r="T7" s="65" t="s">
        <v>56</v>
      </c>
    </row>
    <row r="8" spans="1:20" x14ac:dyDescent="0.2">
      <c r="A8" s="70"/>
      <c r="B8" s="71" t="s">
        <v>60</v>
      </c>
      <c r="C8" s="72">
        <v>2018</v>
      </c>
      <c r="D8" s="72"/>
      <c r="E8" s="72">
        <v>2017</v>
      </c>
      <c r="F8" s="73"/>
      <c r="G8" s="74"/>
      <c r="H8" s="75">
        <v>2</v>
      </c>
      <c r="I8" s="76"/>
      <c r="J8" s="77" t="s">
        <v>61</v>
      </c>
      <c r="K8" s="72">
        <v>2018</v>
      </c>
      <c r="L8" s="72"/>
      <c r="M8" s="72">
        <v>2017</v>
      </c>
      <c r="N8" s="78"/>
      <c r="T8" s="65" t="s">
        <v>52</v>
      </c>
    </row>
    <row r="9" spans="1:20" ht="7.5" customHeight="1" x14ac:dyDescent="0.2">
      <c r="A9" s="70"/>
      <c r="B9" s="79"/>
      <c r="C9" s="80"/>
      <c r="D9" s="80"/>
      <c r="E9" s="80"/>
      <c r="F9" s="81"/>
      <c r="G9" s="82"/>
      <c r="H9" s="75"/>
      <c r="I9" s="76"/>
      <c r="J9" s="83"/>
      <c r="K9" s="83"/>
      <c r="L9" s="83"/>
      <c r="M9" s="84" t="s">
        <v>52</v>
      </c>
      <c r="N9" s="78"/>
      <c r="T9" s="65" t="s">
        <v>52</v>
      </c>
    </row>
    <row r="10" spans="1:20" x14ac:dyDescent="0.2">
      <c r="A10" s="85"/>
      <c r="B10" s="86" t="s">
        <v>62</v>
      </c>
      <c r="C10" s="80"/>
      <c r="D10" s="80"/>
      <c r="E10" s="80"/>
      <c r="F10" s="81"/>
      <c r="G10" s="82"/>
      <c r="H10" s="87">
        <v>2.1</v>
      </c>
      <c r="I10" s="88"/>
      <c r="J10" s="86" t="s">
        <v>63</v>
      </c>
      <c r="K10" s="86"/>
      <c r="L10" s="86"/>
      <c r="M10" s="84" t="s">
        <v>56</v>
      </c>
      <c r="N10" s="78"/>
      <c r="T10" s="65" t="s">
        <v>52</v>
      </c>
    </row>
    <row r="11" spans="1:20" ht="13.5" customHeight="1" x14ac:dyDescent="0.2">
      <c r="A11" s="76" t="s">
        <v>64</v>
      </c>
      <c r="B11" s="89" t="s">
        <v>65</v>
      </c>
      <c r="C11" s="90">
        <f>+[8]BASE!B15</f>
        <v>7381273.5300000003</v>
      </c>
      <c r="D11" s="90"/>
      <c r="E11" s="90">
        <v>2228250.71</v>
      </c>
      <c r="F11" s="91">
        <v>3771665.04</v>
      </c>
      <c r="G11" s="92" t="s">
        <v>66</v>
      </c>
      <c r="H11" s="75" t="s">
        <v>67</v>
      </c>
      <c r="I11" s="76" t="s">
        <v>68</v>
      </c>
      <c r="J11" s="89" t="s">
        <v>69</v>
      </c>
      <c r="K11" s="90">
        <v>196546455.15000001</v>
      </c>
      <c r="L11" s="90"/>
      <c r="M11" s="90">
        <v>122389291.31</v>
      </c>
      <c r="N11" s="93">
        <v>39971760.24000001</v>
      </c>
      <c r="T11" s="65" t="s">
        <v>52</v>
      </c>
    </row>
    <row r="12" spans="1:20" ht="12" customHeight="1" x14ac:dyDescent="0.2">
      <c r="A12" s="76" t="s">
        <v>70</v>
      </c>
      <c r="B12" s="89" t="s">
        <v>71</v>
      </c>
      <c r="C12" s="90">
        <v>587400246.98000002</v>
      </c>
      <c r="D12" s="90"/>
      <c r="E12" s="90">
        <v>516606260.81999999</v>
      </c>
      <c r="F12" s="91">
        <v>53755361.609999955</v>
      </c>
      <c r="I12" s="76"/>
      <c r="J12" s="64" t="s">
        <v>72</v>
      </c>
      <c r="K12" s="90">
        <v>0</v>
      </c>
      <c r="L12" s="69"/>
      <c r="M12" s="90">
        <v>0</v>
      </c>
      <c r="N12" s="93">
        <v>0</v>
      </c>
      <c r="T12" s="65" t="s">
        <v>56</v>
      </c>
    </row>
    <row r="13" spans="1:20" ht="13.5" customHeight="1" x14ac:dyDescent="0.2">
      <c r="A13" s="76" t="s">
        <v>73</v>
      </c>
      <c r="B13" s="94" t="s">
        <v>74</v>
      </c>
      <c r="C13" s="90">
        <v>519593</v>
      </c>
      <c r="D13" s="90"/>
      <c r="E13" s="90">
        <v>2076451.31</v>
      </c>
      <c r="F13" s="91">
        <v>-2076451.31</v>
      </c>
      <c r="G13" s="92" t="s">
        <v>75</v>
      </c>
      <c r="H13" s="68" t="s">
        <v>52</v>
      </c>
      <c r="J13" s="64" t="s">
        <v>76</v>
      </c>
      <c r="K13" s="90">
        <v>0</v>
      </c>
      <c r="L13" s="69"/>
      <c r="M13" s="90">
        <v>0</v>
      </c>
      <c r="N13" s="93">
        <v>0</v>
      </c>
      <c r="T13" s="65" t="s">
        <v>56</v>
      </c>
    </row>
    <row r="14" spans="1:20" x14ac:dyDescent="0.2">
      <c r="A14" s="76"/>
      <c r="B14" s="94" t="s">
        <v>77</v>
      </c>
      <c r="C14" s="90">
        <v>0</v>
      </c>
      <c r="D14" s="90">
        <v>0</v>
      </c>
      <c r="E14" s="90">
        <v>0</v>
      </c>
      <c r="F14" s="91"/>
      <c r="I14" s="76"/>
      <c r="J14" s="64" t="s">
        <v>78</v>
      </c>
      <c r="K14" s="90">
        <v>0</v>
      </c>
      <c r="L14" s="69"/>
      <c r="M14" s="90">
        <v>0</v>
      </c>
      <c r="N14" s="93">
        <v>0</v>
      </c>
      <c r="T14" s="65" t="s">
        <v>56</v>
      </c>
    </row>
    <row r="15" spans="1:20" ht="12.75" customHeight="1" x14ac:dyDescent="0.2">
      <c r="A15" s="76" t="s">
        <v>79</v>
      </c>
      <c r="B15" s="89" t="s">
        <v>80</v>
      </c>
      <c r="C15" s="90">
        <v>2205218.79</v>
      </c>
      <c r="D15" s="90"/>
      <c r="E15" s="90">
        <v>2789050.15</v>
      </c>
      <c r="F15" s="91">
        <v>199215.84000000032</v>
      </c>
      <c r="G15" s="92" t="s">
        <v>81</v>
      </c>
      <c r="H15" s="12" t="s">
        <v>82</v>
      </c>
      <c r="I15" s="76" t="s">
        <v>83</v>
      </c>
      <c r="J15" s="89" t="s">
        <v>84</v>
      </c>
      <c r="K15" s="90">
        <f>+[8]BASE!E36</f>
        <v>1452430.24</v>
      </c>
      <c r="L15" s="90"/>
      <c r="M15" s="90">
        <v>1197481.51</v>
      </c>
      <c r="N15" s="93">
        <v>20969.110000000102</v>
      </c>
      <c r="T15" s="65" t="s">
        <v>56</v>
      </c>
    </row>
    <row r="16" spans="1:20" ht="16.5" customHeight="1" x14ac:dyDescent="0.2">
      <c r="A16" s="76"/>
      <c r="B16" s="89" t="s">
        <v>85</v>
      </c>
      <c r="C16" s="90">
        <v>0</v>
      </c>
      <c r="D16" s="90"/>
      <c r="E16" s="90">
        <v>0</v>
      </c>
      <c r="F16" s="91"/>
      <c r="G16" s="92" t="s">
        <v>86</v>
      </c>
      <c r="H16" s="75" t="s">
        <v>87</v>
      </c>
      <c r="I16" s="76" t="s">
        <v>88</v>
      </c>
      <c r="J16" s="89" t="s">
        <v>89</v>
      </c>
      <c r="K16" s="90">
        <f>+[8]BASE!E42</f>
        <v>2390381.13</v>
      </c>
      <c r="L16" s="90"/>
      <c r="M16" s="90">
        <v>1304866.07</v>
      </c>
      <c r="N16" s="93">
        <v>10122903.18</v>
      </c>
      <c r="T16" s="65" t="s">
        <v>52</v>
      </c>
    </row>
    <row r="17" spans="1:20" x14ac:dyDescent="0.2">
      <c r="A17" s="76"/>
      <c r="B17" s="89" t="s">
        <v>90</v>
      </c>
      <c r="C17" s="90">
        <v>0</v>
      </c>
      <c r="D17" s="90"/>
      <c r="E17" s="90">
        <v>0</v>
      </c>
      <c r="F17" s="91"/>
      <c r="H17" s="75"/>
      <c r="I17" s="76"/>
      <c r="J17" s="89" t="s">
        <v>91</v>
      </c>
      <c r="K17" s="90">
        <v>0</v>
      </c>
      <c r="L17" s="90"/>
      <c r="M17" s="90">
        <v>0</v>
      </c>
      <c r="N17" s="93">
        <v>0</v>
      </c>
      <c r="T17" s="65" t="s">
        <v>56</v>
      </c>
    </row>
    <row r="18" spans="1:20" x14ac:dyDescent="0.2">
      <c r="A18" s="76"/>
      <c r="B18" s="89"/>
      <c r="C18" s="90"/>
      <c r="D18" s="90"/>
      <c r="E18" s="90"/>
      <c r="F18" s="91"/>
      <c r="H18" s="75"/>
      <c r="I18" s="76"/>
      <c r="J18" s="64" t="s">
        <v>92</v>
      </c>
      <c r="K18" s="95">
        <v>0</v>
      </c>
      <c r="L18" s="90"/>
      <c r="M18" s="95">
        <v>0</v>
      </c>
      <c r="N18" s="93">
        <v>0</v>
      </c>
      <c r="T18" s="65" t="s">
        <v>52</v>
      </c>
    </row>
    <row r="19" spans="1:20" x14ac:dyDescent="0.2">
      <c r="A19" s="76"/>
      <c r="B19" s="89"/>
      <c r="C19" s="90"/>
      <c r="D19" s="90"/>
      <c r="E19" s="90"/>
      <c r="F19" s="91"/>
      <c r="H19" s="75"/>
      <c r="I19" s="76"/>
      <c r="J19" s="64" t="s">
        <v>93</v>
      </c>
      <c r="K19" s="95">
        <v>0</v>
      </c>
      <c r="L19" s="90"/>
      <c r="M19" s="95">
        <v>0</v>
      </c>
      <c r="N19" s="93">
        <v>0</v>
      </c>
      <c r="T19" s="65" t="s">
        <v>52</v>
      </c>
    </row>
    <row r="20" spans="1:20" x14ac:dyDescent="0.2">
      <c r="B20" s="96" t="s">
        <v>94</v>
      </c>
      <c r="C20" s="97">
        <f>SUM(C11:C19)</f>
        <v>597506332.29999995</v>
      </c>
      <c r="D20" s="97"/>
      <c r="E20" s="97">
        <f>SUM(E11:E19)</f>
        <v>523700012.98999995</v>
      </c>
      <c r="F20" s="98"/>
      <c r="G20" s="99"/>
      <c r="I20" s="100"/>
      <c r="J20" s="71" t="s">
        <v>95</v>
      </c>
      <c r="K20" s="97">
        <f>SUM(K11:K19)</f>
        <v>200389266.52000001</v>
      </c>
      <c r="L20" s="95"/>
      <c r="M20" s="97">
        <f>SUM(M11:M19)</f>
        <v>124891638.89</v>
      </c>
      <c r="N20" s="93">
        <v>50115632.530000016</v>
      </c>
      <c r="T20" s="65" t="s">
        <v>52</v>
      </c>
    </row>
    <row r="21" spans="1:20" ht="4.5" customHeight="1" x14ac:dyDescent="0.2">
      <c r="C21" s="101"/>
      <c r="D21" s="101"/>
      <c r="E21" s="95"/>
      <c r="F21" s="93"/>
      <c r="G21" s="102"/>
      <c r="H21" s="75"/>
      <c r="I21" s="76"/>
      <c r="J21" s="89"/>
      <c r="K21" s="90" t="s">
        <v>52</v>
      </c>
      <c r="L21" s="90"/>
      <c r="M21" s="90" t="s">
        <v>52</v>
      </c>
      <c r="N21" s="93" t="s">
        <v>52</v>
      </c>
      <c r="T21" s="65" t="s">
        <v>56</v>
      </c>
    </row>
    <row r="22" spans="1:20" x14ac:dyDescent="0.2">
      <c r="A22" s="76"/>
      <c r="B22" s="86" t="s">
        <v>96</v>
      </c>
      <c r="C22" s="90"/>
      <c r="D22" s="90"/>
      <c r="E22" s="90" t="s">
        <v>52</v>
      </c>
      <c r="F22" s="91"/>
      <c r="G22" s="102"/>
      <c r="H22" s="75">
        <v>2.2000000000000002</v>
      </c>
      <c r="I22" s="76"/>
      <c r="J22" s="86" t="s">
        <v>97</v>
      </c>
      <c r="K22" s="90" t="s">
        <v>52</v>
      </c>
      <c r="L22" s="90"/>
      <c r="M22" s="90" t="s">
        <v>52</v>
      </c>
      <c r="N22" s="78"/>
      <c r="T22" s="65" t="s">
        <v>56</v>
      </c>
    </row>
    <row r="23" spans="1:20" x14ac:dyDescent="0.2">
      <c r="B23" s="65" t="s">
        <v>98</v>
      </c>
      <c r="C23" s="90">
        <v>0</v>
      </c>
      <c r="D23" s="90"/>
      <c r="E23" s="90">
        <v>0</v>
      </c>
      <c r="F23" s="91">
        <v>0</v>
      </c>
      <c r="I23" s="100"/>
      <c r="K23" s="90" t="s">
        <v>52</v>
      </c>
      <c r="L23" s="90"/>
      <c r="M23" s="90" t="s">
        <v>52</v>
      </c>
      <c r="N23" s="78"/>
      <c r="T23" s="65" t="s">
        <v>56</v>
      </c>
    </row>
    <row r="24" spans="1:20" x14ac:dyDescent="0.2">
      <c r="B24" s="65" t="s">
        <v>99</v>
      </c>
      <c r="C24" s="103">
        <v>0</v>
      </c>
      <c r="D24" s="103"/>
      <c r="E24" s="69">
        <v>0</v>
      </c>
      <c r="F24" s="91">
        <v>0</v>
      </c>
      <c r="J24" s="64" t="s">
        <v>100</v>
      </c>
      <c r="K24" s="69">
        <v>0</v>
      </c>
      <c r="L24" s="69"/>
      <c r="M24" s="69">
        <v>0</v>
      </c>
      <c r="N24" s="93">
        <v>0</v>
      </c>
      <c r="T24" s="65" t="s">
        <v>56</v>
      </c>
    </row>
    <row r="25" spans="1:20" ht="14.25" customHeight="1" x14ac:dyDescent="0.2">
      <c r="A25" s="76" t="s">
        <v>101</v>
      </c>
      <c r="B25" s="89" t="s">
        <v>102</v>
      </c>
      <c r="C25" s="90">
        <f>+[8]BASE!B83</f>
        <v>953795573.17999995</v>
      </c>
      <c r="D25" s="90"/>
      <c r="E25" s="90">
        <v>939452810.14999998</v>
      </c>
      <c r="F25" s="91">
        <v>14342763.029999971</v>
      </c>
      <c r="J25" s="64" t="s">
        <v>103</v>
      </c>
      <c r="K25" s="69">
        <v>0</v>
      </c>
      <c r="L25" s="69"/>
      <c r="M25" s="69">
        <v>0</v>
      </c>
      <c r="N25" s="93">
        <v>0</v>
      </c>
      <c r="T25" s="65" t="s">
        <v>52</v>
      </c>
    </row>
    <row r="26" spans="1:20" ht="18" customHeight="1" x14ac:dyDescent="0.2">
      <c r="A26" s="67" t="s">
        <v>104</v>
      </c>
      <c r="B26" s="89" t="s">
        <v>38</v>
      </c>
      <c r="C26" s="90">
        <f>+[8]BASE!B93</f>
        <v>28989674.489999998</v>
      </c>
      <c r="D26" s="90"/>
      <c r="E26" s="90">
        <v>26807115.940000001</v>
      </c>
      <c r="F26" s="91">
        <v>1774152.0099999979</v>
      </c>
      <c r="G26" s="92" t="s">
        <v>105</v>
      </c>
      <c r="H26" s="75" t="s">
        <v>106</v>
      </c>
      <c r="J26" s="89" t="s">
        <v>107</v>
      </c>
      <c r="K26" s="90">
        <v>0</v>
      </c>
      <c r="L26" s="90"/>
      <c r="M26" s="90">
        <v>0</v>
      </c>
      <c r="N26" s="93">
        <v>0</v>
      </c>
      <c r="R26" s="65" t="s">
        <v>52</v>
      </c>
      <c r="S26" s="66" t="s">
        <v>52</v>
      </c>
      <c r="T26" s="65" t="s">
        <v>56</v>
      </c>
    </row>
    <row r="27" spans="1:20" ht="13.5" customHeight="1" x14ac:dyDescent="0.2">
      <c r="A27" s="76" t="s">
        <v>108</v>
      </c>
      <c r="B27" s="89" t="s">
        <v>109</v>
      </c>
      <c r="C27" s="90">
        <f>+[8]BASE!B102</f>
        <v>12390420.310000001</v>
      </c>
      <c r="D27" s="90"/>
      <c r="E27" s="90">
        <v>12385260.310000001</v>
      </c>
      <c r="F27" s="91">
        <v>0</v>
      </c>
      <c r="J27" s="64" t="s">
        <v>110</v>
      </c>
      <c r="K27" s="69">
        <v>0</v>
      </c>
      <c r="L27" s="69"/>
      <c r="M27" s="69">
        <v>0</v>
      </c>
      <c r="N27" s="93">
        <v>0</v>
      </c>
      <c r="T27" s="65" t="s">
        <v>52</v>
      </c>
    </row>
    <row r="28" spans="1:20" ht="12.75" customHeight="1" x14ac:dyDescent="0.2">
      <c r="A28" s="76" t="s">
        <v>111</v>
      </c>
      <c r="B28" s="104" t="s">
        <v>112</v>
      </c>
      <c r="C28" s="90">
        <f>+[8]BASE!B107</f>
        <v>-12728143.35</v>
      </c>
      <c r="D28" s="103"/>
      <c r="E28" s="90">
        <v>-9330118.6300000008</v>
      </c>
      <c r="F28" s="91">
        <v>-2599297.879999999</v>
      </c>
      <c r="J28" s="64" t="s">
        <v>113</v>
      </c>
      <c r="K28" s="69">
        <v>0</v>
      </c>
      <c r="L28" s="69"/>
      <c r="M28" s="69">
        <v>0</v>
      </c>
      <c r="N28" s="93">
        <v>0</v>
      </c>
      <c r="T28" s="65" t="s">
        <v>56</v>
      </c>
    </row>
    <row r="29" spans="1:20" ht="13.5" customHeight="1" x14ac:dyDescent="0.2">
      <c r="A29" s="76" t="s">
        <v>114</v>
      </c>
      <c r="B29" s="89" t="s">
        <v>115</v>
      </c>
      <c r="C29" s="90">
        <f>+[8]BASE!B117</f>
        <v>15262027.35</v>
      </c>
      <c r="D29" s="90"/>
      <c r="E29" s="90">
        <v>15432759.689999999</v>
      </c>
      <c r="F29" s="91">
        <v>0</v>
      </c>
      <c r="J29" s="64" t="s">
        <v>116</v>
      </c>
      <c r="K29" s="69">
        <v>0</v>
      </c>
      <c r="L29" s="69"/>
      <c r="M29" s="69">
        <v>0</v>
      </c>
      <c r="N29" s="93">
        <v>0</v>
      </c>
      <c r="T29" s="65" t="s">
        <v>56</v>
      </c>
    </row>
    <row r="30" spans="1:20" x14ac:dyDescent="0.2">
      <c r="B30" s="89" t="s">
        <v>117</v>
      </c>
      <c r="C30" s="103">
        <v>0</v>
      </c>
      <c r="D30" s="103"/>
      <c r="E30" s="69">
        <v>0</v>
      </c>
      <c r="F30" s="91">
        <v>0</v>
      </c>
      <c r="G30" s="102"/>
      <c r="H30" s="75"/>
      <c r="I30" s="76"/>
      <c r="J30" s="71" t="s">
        <v>118</v>
      </c>
      <c r="K30" s="97">
        <f>SUM(K24:K29)</f>
        <v>0</v>
      </c>
      <c r="L30" s="90"/>
      <c r="M30" s="97">
        <f>SUM(M24:M29)</f>
        <v>0</v>
      </c>
      <c r="N30" s="93">
        <v>0</v>
      </c>
      <c r="T30" s="65" t="s">
        <v>56</v>
      </c>
    </row>
    <row r="31" spans="1:20" x14ac:dyDescent="0.2">
      <c r="B31" s="104" t="s">
        <v>119</v>
      </c>
      <c r="C31" s="103">
        <v>0</v>
      </c>
      <c r="D31" s="103"/>
      <c r="E31" s="69">
        <v>0</v>
      </c>
      <c r="F31" s="91">
        <v>0</v>
      </c>
      <c r="G31" s="102"/>
      <c r="I31" s="100"/>
      <c r="J31" s="105"/>
      <c r="K31" s="90" t="s">
        <v>52</v>
      </c>
      <c r="L31" s="90"/>
      <c r="M31" s="90" t="s">
        <v>52</v>
      </c>
      <c r="N31" s="78"/>
      <c r="T31" s="65" t="s">
        <v>56</v>
      </c>
    </row>
    <row r="32" spans="1:20" x14ac:dyDescent="0.2">
      <c r="B32" s="106" t="s">
        <v>120</v>
      </c>
      <c r="C32" s="97">
        <f>SUM(C23:C31)</f>
        <v>997709551.9799999</v>
      </c>
      <c r="D32" s="97"/>
      <c r="E32" s="97">
        <f>SUM(E23:E31)</f>
        <v>984747827.46000004</v>
      </c>
      <c r="F32" s="91">
        <v>13517617.159999967</v>
      </c>
      <c r="G32" s="102"/>
      <c r="H32" s="75"/>
      <c r="I32" s="76"/>
      <c r="J32" s="71" t="s">
        <v>121</v>
      </c>
      <c r="K32" s="97">
        <f>+K20+K30</f>
        <v>200389266.52000001</v>
      </c>
      <c r="L32" s="90"/>
      <c r="M32" s="97">
        <f>+M20+M30</f>
        <v>124891638.89</v>
      </c>
      <c r="N32" s="93">
        <v>50115632.530000016</v>
      </c>
      <c r="T32" s="65" t="s">
        <v>52</v>
      </c>
    </row>
    <row r="33" spans="1:20" ht="5.25" customHeight="1" x14ac:dyDescent="0.2">
      <c r="C33" s="103"/>
      <c r="D33" s="103"/>
      <c r="E33" s="69"/>
      <c r="F33" s="91" t="s">
        <v>52</v>
      </c>
      <c r="G33" s="102"/>
      <c r="H33" s="75"/>
      <c r="I33" s="76"/>
      <c r="J33" s="89"/>
      <c r="K33" s="97" t="s">
        <v>52</v>
      </c>
      <c r="L33" s="97"/>
      <c r="M33" s="97" t="s">
        <v>52</v>
      </c>
      <c r="N33" s="78"/>
      <c r="T33" s="65" t="s">
        <v>56</v>
      </c>
    </row>
    <row r="34" spans="1:20" x14ac:dyDescent="0.2">
      <c r="A34" s="70"/>
      <c r="B34" s="107" t="s">
        <v>122</v>
      </c>
      <c r="C34" s="97">
        <f>+C20+C32</f>
        <v>1595215884.2799997</v>
      </c>
      <c r="D34" s="108"/>
      <c r="E34" s="97">
        <f>+E20+E32</f>
        <v>1508447840.45</v>
      </c>
      <c r="F34" s="98">
        <v>69167408.339999914</v>
      </c>
      <c r="G34" s="99"/>
      <c r="H34" s="75">
        <v>3</v>
      </c>
      <c r="I34" s="76"/>
      <c r="J34" s="83" t="s">
        <v>123</v>
      </c>
      <c r="K34" s="95"/>
      <c r="L34" s="95"/>
      <c r="M34" s="95"/>
      <c r="N34" s="78"/>
      <c r="T34" s="65" t="s">
        <v>56</v>
      </c>
    </row>
    <row r="35" spans="1:20" ht="6" customHeight="1" x14ac:dyDescent="0.2">
      <c r="C35" s="103"/>
      <c r="D35" s="103"/>
      <c r="E35" s="69"/>
      <c r="F35" s="109"/>
      <c r="G35" s="102"/>
      <c r="H35" s="110"/>
      <c r="I35" s="67"/>
      <c r="K35" s="95"/>
      <c r="L35" s="95"/>
      <c r="M35" s="95"/>
      <c r="N35" s="78"/>
      <c r="S35" s="66" t="s">
        <v>52</v>
      </c>
      <c r="T35" s="65" t="s">
        <v>56</v>
      </c>
    </row>
    <row r="36" spans="1:20" x14ac:dyDescent="0.2">
      <c r="A36" s="111"/>
      <c r="C36" s="103"/>
      <c r="D36" s="103"/>
      <c r="E36" s="69"/>
      <c r="F36" s="109"/>
      <c r="G36" s="99"/>
      <c r="H36" s="87">
        <v>3.1</v>
      </c>
      <c r="I36" s="88"/>
      <c r="J36" s="86" t="s">
        <v>124</v>
      </c>
      <c r="K36" s="90"/>
      <c r="L36" s="90"/>
      <c r="M36" s="90" t="s">
        <v>52</v>
      </c>
      <c r="N36" s="78"/>
      <c r="R36" s="65" t="s">
        <v>52</v>
      </c>
      <c r="S36" s="66" t="s">
        <v>52</v>
      </c>
      <c r="T36" s="65" t="s">
        <v>56</v>
      </c>
    </row>
    <row r="37" spans="1:20" ht="3" customHeight="1" x14ac:dyDescent="0.2">
      <c r="A37" s="112"/>
      <c r="B37" s="80"/>
      <c r="C37" s="80"/>
      <c r="D37" s="80"/>
      <c r="E37" s="113"/>
      <c r="F37" s="109"/>
      <c r="H37" s="75"/>
      <c r="I37" s="76"/>
      <c r="K37" s="90"/>
      <c r="L37" s="90"/>
      <c r="M37" s="90" t="s">
        <v>52</v>
      </c>
      <c r="N37" s="78"/>
      <c r="R37" s="65" t="s">
        <v>125</v>
      </c>
      <c r="T37" s="65" t="s">
        <v>56</v>
      </c>
    </row>
    <row r="38" spans="1:20" ht="14.25" customHeight="1" x14ac:dyDescent="0.2">
      <c r="A38" s="112"/>
      <c r="B38" s="80"/>
      <c r="C38" s="80"/>
      <c r="D38" s="80"/>
      <c r="E38" s="113"/>
      <c r="F38" s="109"/>
      <c r="G38" s="114" t="s">
        <v>126</v>
      </c>
      <c r="H38" s="75" t="s">
        <v>127</v>
      </c>
      <c r="I38" s="88" t="s">
        <v>128</v>
      </c>
      <c r="J38" s="89" t="s">
        <v>129</v>
      </c>
      <c r="K38" s="90">
        <f>+[8]BASE!E99</f>
        <v>60321536.490000002</v>
      </c>
      <c r="L38" s="90"/>
      <c r="M38" s="90">
        <v>55592913.200000003</v>
      </c>
      <c r="N38" s="93">
        <v>4728623.2899999991</v>
      </c>
      <c r="T38" s="65" t="s">
        <v>52</v>
      </c>
    </row>
    <row r="39" spans="1:20" x14ac:dyDescent="0.2">
      <c r="A39" s="112"/>
      <c r="B39" s="80"/>
      <c r="C39" s="80"/>
      <c r="D39" s="80"/>
      <c r="E39" s="113"/>
      <c r="F39" s="109"/>
      <c r="G39" s="114"/>
      <c r="H39" s="75"/>
      <c r="I39" s="76"/>
      <c r="J39" s="89" t="s">
        <v>130</v>
      </c>
      <c r="K39" s="90">
        <v>0</v>
      </c>
      <c r="L39" s="90"/>
      <c r="M39" s="90">
        <v>0</v>
      </c>
      <c r="N39" s="93">
        <v>0</v>
      </c>
      <c r="T39" s="65" t="s">
        <v>56</v>
      </c>
    </row>
    <row r="40" spans="1:20" x14ac:dyDescent="0.2">
      <c r="A40" s="112"/>
      <c r="B40" s="80"/>
      <c r="C40" s="80"/>
      <c r="D40" s="80"/>
      <c r="E40" s="113"/>
      <c r="F40" s="109"/>
      <c r="G40" s="114"/>
      <c r="H40" s="75"/>
      <c r="I40" s="76"/>
      <c r="J40" s="89" t="s">
        <v>131</v>
      </c>
      <c r="K40" s="90">
        <v>0</v>
      </c>
      <c r="L40" s="90"/>
      <c r="M40" s="90">
        <v>0</v>
      </c>
      <c r="N40" s="93">
        <v>0</v>
      </c>
      <c r="T40" s="65" t="s">
        <v>52</v>
      </c>
    </row>
    <row r="41" spans="1:20" ht="3.75" customHeight="1" x14ac:dyDescent="0.2">
      <c r="A41" s="112"/>
      <c r="B41" s="80"/>
      <c r="C41" s="80"/>
      <c r="D41" s="80"/>
      <c r="E41" s="113"/>
      <c r="F41" s="109"/>
      <c r="G41" s="115"/>
      <c r="I41" s="100"/>
      <c r="K41" s="90"/>
      <c r="L41" s="90"/>
      <c r="M41" s="90" t="s">
        <v>52</v>
      </c>
      <c r="N41" s="78"/>
      <c r="T41" s="65" t="s">
        <v>56</v>
      </c>
    </row>
    <row r="42" spans="1:20" x14ac:dyDescent="0.2">
      <c r="A42" s="112"/>
      <c r="B42" s="80"/>
      <c r="C42" s="80"/>
      <c r="D42" s="80"/>
      <c r="E42" s="113"/>
      <c r="F42" s="109"/>
      <c r="G42" s="115"/>
      <c r="H42" s="87">
        <v>3.2</v>
      </c>
      <c r="I42" s="100"/>
      <c r="J42" s="86" t="s">
        <v>132</v>
      </c>
      <c r="K42" s="90" t="s">
        <v>52</v>
      </c>
      <c r="L42" s="90"/>
      <c r="M42" s="90" t="s">
        <v>52</v>
      </c>
      <c r="N42" s="78"/>
      <c r="T42" s="65" t="s">
        <v>56</v>
      </c>
    </row>
    <row r="43" spans="1:20" ht="14.25" customHeight="1" x14ac:dyDescent="0.2">
      <c r="A43" s="112"/>
      <c r="B43" s="80"/>
      <c r="C43" s="80"/>
      <c r="D43" s="80"/>
      <c r="E43" s="113"/>
      <c r="F43" s="109"/>
      <c r="H43" s="75" t="s">
        <v>133</v>
      </c>
      <c r="I43" s="76" t="s">
        <v>134</v>
      </c>
      <c r="J43" s="89" t="s">
        <v>135</v>
      </c>
      <c r="K43" s="90">
        <v>9043214.2200000007</v>
      </c>
      <c r="L43" s="90"/>
      <c r="M43" s="90">
        <v>2256934.66</v>
      </c>
      <c r="N43" s="93">
        <v>11909401.9</v>
      </c>
      <c r="R43" s="65" t="s">
        <v>52</v>
      </c>
      <c r="S43" s="66" t="s">
        <v>52</v>
      </c>
      <c r="T43" s="65" t="s">
        <v>56</v>
      </c>
    </row>
    <row r="44" spans="1:20" ht="16.5" customHeight="1" x14ac:dyDescent="0.2">
      <c r="A44" s="112"/>
      <c r="B44" s="80"/>
      <c r="C44" s="80"/>
      <c r="D44" s="80"/>
      <c r="E44" s="113"/>
      <c r="F44" s="109"/>
      <c r="G44" s="116" t="s">
        <v>136</v>
      </c>
      <c r="H44" s="75" t="s">
        <v>137</v>
      </c>
      <c r="I44" s="76" t="s">
        <v>138</v>
      </c>
      <c r="J44" s="89" t="s">
        <v>139</v>
      </c>
      <c r="K44" s="90">
        <f>+[8]BASE!E105</f>
        <v>1333960030.3299999</v>
      </c>
      <c r="L44" s="90"/>
      <c r="M44" s="90">
        <v>1334204516.98</v>
      </c>
      <c r="N44" s="93">
        <v>2413750.6199998856</v>
      </c>
      <c r="T44" s="65" t="s">
        <v>56</v>
      </c>
    </row>
    <row r="45" spans="1:20" ht="17.25" customHeight="1" x14ac:dyDescent="0.2">
      <c r="A45" s="112"/>
      <c r="B45" s="80"/>
      <c r="C45" s="80"/>
      <c r="D45" s="80"/>
      <c r="E45" s="113"/>
      <c r="F45" s="109"/>
      <c r="G45" s="116" t="s">
        <v>140</v>
      </c>
      <c r="H45" s="75"/>
      <c r="I45" s="76" t="s">
        <v>141</v>
      </c>
      <c r="J45" s="89" t="s">
        <v>142</v>
      </c>
      <c r="K45" s="90">
        <f>+[8]BASE!E110</f>
        <v>-8579093.7799999993</v>
      </c>
      <c r="L45" s="90"/>
      <c r="M45" s="90">
        <v>-8579093.7799999993</v>
      </c>
      <c r="N45" s="93">
        <v>0</v>
      </c>
      <c r="T45" s="65" t="s">
        <v>52</v>
      </c>
    </row>
    <row r="46" spans="1:20" x14ac:dyDescent="0.2">
      <c r="A46" s="112"/>
      <c r="B46" s="80"/>
      <c r="C46" s="80"/>
      <c r="D46" s="80"/>
      <c r="E46" s="113"/>
      <c r="F46" s="113"/>
      <c r="G46" s="116"/>
      <c r="H46" s="75"/>
      <c r="I46" s="76"/>
      <c r="J46" s="89" t="s">
        <v>143</v>
      </c>
      <c r="K46" s="90">
        <v>0</v>
      </c>
      <c r="L46" s="90"/>
      <c r="M46" s="90">
        <v>0</v>
      </c>
      <c r="N46" s="93">
        <v>0</v>
      </c>
      <c r="T46" s="65" t="s">
        <v>56</v>
      </c>
    </row>
    <row r="47" spans="1:20" ht="12.75" customHeight="1" x14ac:dyDescent="0.2">
      <c r="A47" s="112"/>
      <c r="B47" s="80"/>
      <c r="C47" s="80"/>
      <c r="D47" s="80"/>
      <c r="E47" s="113"/>
      <c r="F47" s="113"/>
      <c r="G47" s="116" t="s">
        <v>144</v>
      </c>
      <c r="H47" s="75"/>
      <c r="I47" s="76" t="s">
        <v>145</v>
      </c>
      <c r="J47" s="89" t="s">
        <v>146</v>
      </c>
      <c r="K47" s="90">
        <f>+[8]BASE!E121</f>
        <v>80930.5</v>
      </c>
      <c r="L47" s="90"/>
      <c r="M47" s="90">
        <v>80930.5</v>
      </c>
      <c r="N47" s="93">
        <v>0</v>
      </c>
      <c r="R47" s="65" t="s">
        <v>52</v>
      </c>
      <c r="S47" s="66" t="s">
        <v>52</v>
      </c>
      <c r="T47" s="65" t="s">
        <v>56</v>
      </c>
    </row>
    <row r="48" spans="1:20" ht="6" customHeight="1" x14ac:dyDescent="0.2">
      <c r="A48" s="112"/>
      <c r="B48" s="80"/>
      <c r="C48" s="80"/>
      <c r="D48" s="80"/>
      <c r="E48" s="113"/>
      <c r="F48" s="113"/>
      <c r="G48" s="116"/>
      <c r="H48" s="75"/>
      <c r="I48" s="76"/>
      <c r="J48" s="89"/>
      <c r="K48" s="90"/>
      <c r="L48" s="90"/>
      <c r="M48" s="90"/>
      <c r="N48" s="78"/>
      <c r="T48" s="65" t="s">
        <v>56</v>
      </c>
    </row>
    <row r="49" spans="1:20" ht="23.25" customHeight="1" x14ac:dyDescent="0.2">
      <c r="A49" s="112"/>
      <c r="B49" s="80"/>
      <c r="C49" s="80"/>
      <c r="D49" s="80"/>
      <c r="E49" s="113"/>
      <c r="F49" s="113"/>
      <c r="G49" s="116"/>
      <c r="H49" s="75"/>
      <c r="I49" s="76"/>
      <c r="J49" s="83" t="s">
        <v>147</v>
      </c>
      <c r="K49" s="90"/>
      <c r="L49" s="90"/>
      <c r="M49" s="90"/>
      <c r="N49" s="78"/>
      <c r="T49" s="65" t="s">
        <v>56</v>
      </c>
    </row>
    <row r="50" spans="1:20" x14ac:dyDescent="0.2">
      <c r="A50" s="112"/>
      <c r="B50" s="80"/>
      <c r="C50" s="80"/>
      <c r="D50" s="80"/>
      <c r="E50" s="113"/>
      <c r="F50" s="113"/>
      <c r="G50" s="116"/>
      <c r="H50" s="75"/>
      <c r="I50" s="76"/>
      <c r="J50" s="89" t="s">
        <v>148</v>
      </c>
      <c r="K50" s="90">
        <v>0</v>
      </c>
      <c r="L50" s="90"/>
      <c r="M50" s="90">
        <v>0</v>
      </c>
      <c r="N50" s="93">
        <v>0</v>
      </c>
      <c r="T50" s="65" t="s">
        <v>56</v>
      </c>
    </row>
    <row r="51" spans="1:20" x14ac:dyDescent="0.2">
      <c r="A51" s="112"/>
      <c r="B51" s="80"/>
      <c r="C51" s="80"/>
      <c r="D51" s="80"/>
      <c r="E51" s="113"/>
      <c r="F51" s="113"/>
      <c r="G51" s="116"/>
      <c r="H51" s="75"/>
      <c r="I51" s="76"/>
      <c r="J51" s="89" t="s">
        <v>149</v>
      </c>
      <c r="K51" s="90">
        <v>0</v>
      </c>
      <c r="L51" s="90"/>
      <c r="M51" s="90">
        <v>0</v>
      </c>
      <c r="N51" s="93">
        <v>0</v>
      </c>
      <c r="T51" s="65" t="s">
        <v>52</v>
      </c>
    </row>
    <row r="52" spans="1:20" ht="7.5" customHeight="1" x14ac:dyDescent="0.2">
      <c r="A52" s="112"/>
      <c r="B52" s="80"/>
      <c r="C52" s="80"/>
      <c r="D52" s="80"/>
      <c r="E52" s="113"/>
      <c r="F52" s="113"/>
      <c r="G52" s="116"/>
      <c r="H52" s="75"/>
      <c r="I52" s="76"/>
      <c r="J52" s="83"/>
      <c r="K52" s="90"/>
      <c r="L52" s="90"/>
      <c r="M52" s="90"/>
      <c r="N52" s="93">
        <v>0</v>
      </c>
      <c r="T52" s="65" t="s">
        <v>56</v>
      </c>
    </row>
    <row r="53" spans="1:20" x14ac:dyDescent="0.2">
      <c r="A53" s="112"/>
      <c r="B53" s="80"/>
      <c r="C53" s="80"/>
      <c r="D53" s="80"/>
      <c r="E53" s="113"/>
      <c r="F53" s="113"/>
      <c r="G53" s="115"/>
      <c r="H53" s="117"/>
      <c r="I53" s="118"/>
      <c r="J53" s="96" t="s">
        <v>150</v>
      </c>
      <c r="K53" s="97">
        <f>SUM(K38:K51)</f>
        <v>1394826617.76</v>
      </c>
      <c r="L53" s="97"/>
      <c r="M53" s="97">
        <f>SUM(M38:M51)</f>
        <v>1383556201.5599999</v>
      </c>
      <c r="N53" s="93">
        <v>19051775.809999943</v>
      </c>
      <c r="T53" s="65" t="s">
        <v>56</v>
      </c>
    </row>
    <row r="54" spans="1:20" ht="6.75" customHeight="1" x14ac:dyDescent="0.2">
      <c r="A54" s="112"/>
      <c r="B54" s="80"/>
      <c r="C54" s="80"/>
      <c r="D54" s="80"/>
      <c r="E54" s="113"/>
      <c r="F54" s="113"/>
      <c r="G54" s="115"/>
      <c r="H54" s="110"/>
      <c r="I54" s="67"/>
      <c r="J54" s="89"/>
      <c r="K54" s="90"/>
      <c r="L54" s="90"/>
      <c r="M54" s="90"/>
      <c r="N54" s="93" t="s">
        <v>52</v>
      </c>
      <c r="T54" s="65" t="s">
        <v>56</v>
      </c>
    </row>
    <row r="55" spans="1:20" ht="14.25" customHeight="1" x14ac:dyDescent="0.2">
      <c r="A55" s="112"/>
      <c r="B55" s="80"/>
      <c r="C55" s="80"/>
      <c r="D55" s="80"/>
      <c r="E55" s="113"/>
      <c r="F55" s="113"/>
      <c r="G55" s="115"/>
      <c r="H55" s="75"/>
      <c r="I55" s="76"/>
      <c r="J55" s="106" t="s">
        <v>151</v>
      </c>
      <c r="K55" s="97">
        <f>+K32+K53</f>
        <v>1595215884.28</v>
      </c>
      <c r="L55" s="119"/>
      <c r="M55" s="97">
        <f>+M32+M53</f>
        <v>1508447840.45</v>
      </c>
      <c r="N55" s="120">
        <v>69167408.339999914</v>
      </c>
      <c r="T55" s="65" t="s">
        <v>56</v>
      </c>
    </row>
    <row r="56" spans="1:20" ht="9" customHeight="1" x14ac:dyDescent="0.2">
      <c r="A56" s="112"/>
      <c r="B56" s="80"/>
      <c r="C56" s="80"/>
      <c r="D56" s="80"/>
      <c r="E56" s="113"/>
      <c r="F56" s="113"/>
      <c r="K56" s="69"/>
      <c r="L56" s="69"/>
      <c r="M56" s="69"/>
      <c r="N56" s="78"/>
      <c r="T56" s="65" t="s">
        <v>56</v>
      </c>
    </row>
    <row r="57" spans="1:20" ht="12.75" customHeight="1" x14ac:dyDescent="0.2">
      <c r="A57" s="100"/>
      <c r="B57" s="843" t="s">
        <v>54</v>
      </c>
      <c r="C57" s="843"/>
      <c r="D57" s="843"/>
      <c r="E57" s="843"/>
      <c r="F57" s="843"/>
      <c r="G57" s="843"/>
      <c r="H57" s="843"/>
      <c r="I57" s="843"/>
      <c r="J57" s="843"/>
      <c r="K57" s="843"/>
      <c r="L57" s="843"/>
      <c r="M57" s="843"/>
      <c r="N57" s="78"/>
      <c r="T57" s="65" t="s">
        <v>56</v>
      </c>
    </row>
    <row r="58" spans="1:20" ht="12.75" customHeight="1" x14ac:dyDescent="0.2">
      <c r="A58" s="100"/>
      <c r="B58" s="121"/>
      <c r="C58" s="121"/>
      <c r="D58" s="121"/>
      <c r="E58" s="121"/>
      <c r="F58" s="121"/>
      <c r="G58" s="122"/>
      <c r="H58" s="122"/>
      <c r="I58" s="123"/>
      <c r="J58" s="121"/>
      <c r="K58" s="121"/>
      <c r="L58" s="121"/>
      <c r="M58" s="121"/>
      <c r="N58" s="78"/>
      <c r="T58" s="65" t="s">
        <v>56</v>
      </c>
    </row>
    <row r="59" spans="1:20" ht="12.75" customHeight="1" x14ac:dyDescent="0.2">
      <c r="A59" s="100"/>
      <c r="B59" s="121"/>
      <c r="C59" s="121"/>
      <c r="D59" s="121"/>
      <c r="E59" s="121"/>
      <c r="F59" s="121"/>
      <c r="G59" s="122"/>
      <c r="H59" s="122"/>
      <c r="I59" s="123"/>
      <c r="J59" s="121"/>
      <c r="K59" s="121"/>
      <c r="L59" s="121"/>
      <c r="M59" s="121"/>
      <c r="N59" s="78"/>
      <c r="T59" s="65" t="s">
        <v>56</v>
      </c>
    </row>
    <row r="60" spans="1:20" ht="12.75" customHeight="1" x14ac:dyDescent="0.2">
      <c r="A60" s="100"/>
      <c r="B60" s="121"/>
      <c r="C60" s="121"/>
      <c r="D60" s="121"/>
      <c r="E60" s="121"/>
      <c r="F60" s="121"/>
      <c r="G60" s="122"/>
      <c r="H60" s="122"/>
      <c r="I60" s="123"/>
      <c r="J60" s="121"/>
      <c r="K60" s="121"/>
      <c r="L60" s="121"/>
      <c r="M60" s="121"/>
      <c r="N60" s="78"/>
      <c r="T60" s="65" t="s">
        <v>56</v>
      </c>
    </row>
    <row r="61" spans="1:20" ht="12.75" customHeight="1" x14ac:dyDescent="0.2">
      <c r="A61" s="100"/>
      <c r="B61" s="121"/>
      <c r="C61" s="121"/>
      <c r="D61" s="121"/>
      <c r="E61" s="121"/>
      <c r="F61" s="121"/>
      <c r="G61" s="122"/>
      <c r="H61" s="122"/>
      <c r="I61" s="123"/>
      <c r="J61" s="121"/>
      <c r="K61" s="121"/>
      <c r="L61" s="121"/>
      <c r="M61" s="121"/>
      <c r="N61" s="78"/>
      <c r="T61" s="65" t="s">
        <v>52</v>
      </c>
    </row>
    <row r="62" spans="1:20" x14ac:dyDescent="0.2">
      <c r="A62" s="112"/>
      <c r="B62" s="80"/>
      <c r="C62" s="80"/>
      <c r="D62" s="80"/>
      <c r="E62" s="113"/>
      <c r="F62" s="113"/>
      <c r="G62" s="115"/>
      <c r="K62" s="90"/>
      <c r="L62" s="90"/>
      <c r="M62" s="124"/>
      <c r="N62" s="78"/>
      <c r="T62" s="65" t="s">
        <v>56</v>
      </c>
    </row>
    <row r="63" spans="1:20" x14ac:dyDescent="0.2">
      <c r="N63" s="78"/>
      <c r="T63" s="65" t="s">
        <v>52</v>
      </c>
    </row>
    <row r="64" spans="1:20" x14ac:dyDescent="0.2">
      <c r="N64" s="78"/>
      <c r="T64" s="65" t="s">
        <v>56</v>
      </c>
    </row>
    <row r="65" spans="10:20" x14ac:dyDescent="0.2">
      <c r="N65" s="78"/>
      <c r="T65" s="65" t="s">
        <v>56</v>
      </c>
    </row>
    <row r="66" spans="10:20" ht="21.75" customHeight="1" x14ac:dyDescent="0.2">
      <c r="N66" s="78"/>
      <c r="T66" s="65" t="s">
        <v>56</v>
      </c>
    </row>
    <row r="67" spans="10:20" x14ac:dyDescent="0.2">
      <c r="N67" s="78"/>
      <c r="T67" s="65" t="s">
        <v>56</v>
      </c>
    </row>
    <row r="68" spans="10:20" x14ac:dyDescent="0.2">
      <c r="N68" s="78"/>
      <c r="T68" s="65" t="s">
        <v>56</v>
      </c>
    </row>
    <row r="69" spans="10:20" x14ac:dyDescent="0.2">
      <c r="N69" s="78"/>
      <c r="T69" s="65" t="s">
        <v>52</v>
      </c>
    </row>
    <row r="70" spans="10:20" x14ac:dyDescent="0.2">
      <c r="J70" s="125" t="s">
        <v>52</v>
      </c>
      <c r="N70" s="78"/>
      <c r="T70" s="65" t="s">
        <v>56</v>
      </c>
    </row>
    <row r="71" spans="10:20" x14ac:dyDescent="0.2">
      <c r="J71" s="125" t="s">
        <v>52</v>
      </c>
      <c r="T71" s="65" t="s">
        <v>56</v>
      </c>
    </row>
    <row r="72" spans="10:20" x14ac:dyDescent="0.2">
      <c r="J72" s="125" t="s">
        <v>52</v>
      </c>
      <c r="T72" s="65" t="s">
        <v>56</v>
      </c>
    </row>
    <row r="73" spans="10:20" x14ac:dyDescent="0.2">
      <c r="T73" s="65" t="s">
        <v>56</v>
      </c>
    </row>
    <row r="74" spans="10:20" x14ac:dyDescent="0.2">
      <c r="T74" s="65" t="s">
        <v>56</v>
      </c>
    </row>
    <row r="75" spans="10:20" x14ac:dyDescent="0.2">
      <c r="T75" s="65" t="s">
        <v>52</v>
      </c>
    </row>
    <row r="76" spans="10:20" x14ac:dyDescent="0.2">
      <c r="T76" s="65" t="s">
        <v>56</v>
      </c>
    </row>
    <row r="77" spans="10:20" x14ac:dyDescent="0.2">
      <c r="T77" s="65" t="s">
        <v>52</v>
      </c>
    </row>
    <row r="78" spans="10:20" x14ac:dyDescent="0.2">
      <c r="T78" s="65" t="s">
        <v>52</v>
      </c>
    </row>
    <row r="79" spans="10:20" x14ac:dyDescent="0.2">
      <c r="T79" s="65" t="s">
        <v>52</v>
      </c>
    </row>
    <row r="80" spans="10:20" x14ac:dyDescent="0.2">
      <c r="T80" s="65" t="s">
        <v>56</v>
      </c>
    </row>
    <row r="81" spans="20:20" x14ac:dyDescent="0.2">
      <c r="T81" s="65" t="s">
        <v>56</v>
      </c>
    </row>
    <row r="82" spans="20:20" x14ac:dyDescent="0.2">
      <c r="T82" s="65" t="s">
        <v>56</v>
      </c>
    </row>
    <row r="83" spans="20:20" x14ac:dyDescent="0.2">
      <c r="T83" s="65" t="s">
        <v>56</v>
      </c>
    </row>
    <row r="84" spans="20:20" x14ac:dyDescent="0.2">
      <c r="T84" s="65" t="s">
        <v>52</v>
      </c>
    </row>
    <row r="85" spans="20:20" x14ac:dyDescent="0.2">
      <c r="T85" s="65" t="s">
        <v>56</v>
      </c>
    </row>
    <row r="86" spans="20:20" x14ac:dyDescent="0.2">
      <c r="T86" s="65" t="s">
        <v>52</v>
      </c>
    </row>
    <row r="87" spans="20:20" x14ac:dyDescent="0.2">
      <c r="T87" s="65" t="s">
        <v>52</v>
      </c>
    </row>
    <row r="88" spans="20:20" x14ac:dyDescent="0.2">
      <c r="T88" s="65" t="s">
        <v>52</v>
      </c>
    </row>
    <row r="89" spans="20:20" x14ac:dyDescent="0.2">
      <c r="T89" s="65" t="s">
        <v>52</v>
      </c>
    </row>
    <row r="90" spans="20:20" x14ac:dyDescent="0.2">
      <c r="T90" s="65" t="s">
        <v>52</v>
      </c>
    </row>
    <row r="91" spans="20:20" x14ac:dyDescent="0.2">
      <c r="T91" s="65" t="s">
        <v>56</v>
      </c>
    </row>
    <row r="92" spans="20:20" x14ac:dyDescent="0.2">
      <c r="T92" s="65" t="s">
        <v>52</v>
      </c>
    </row>
    <row r="93" spans="20:20" x14ac:dyDescent="0.2">
      <c r="T93" s="65" t="s">
        <v>56</v>
      </c>
    </row>
    <row r="94" spans="20:20" x14ac:dyDescent="0.2">
      <c r="T94" s="65" t="s">
        <v>52</v>
      </c>
    </row>
    <row r="95" spans="20:20" x14ac:dyDescent="0.2">
      <c r="T95" s="65" t="s">
        <v>52</v>
      </c>
    </row>
    <row r="96" spans="20:20" x14ac:dyDescent="0.2">
      <c r="T96" s="65" t="s">
        <v>52</v>
      </c>
    </row>
    <row r="97" spans="20:20" x14ac:dyDescent="0.2">
      <c r="T97" s="65" t="s">
        <v>52</v>
      </c>
    </row>
    <row r="98" spans="20:20" x14ac:dyDescent="0.2">
      <c r="T98" s="65" t="s">
        <v>52</v>
      </c>
    </row>
    <row r="99" spans="20:20" x14ac:dyDescent="0.2">
      <c r="T99" s="65" t="s">
        <v>56</v>
      </c>
    </row>
    <row r="100" spans="20:20" x14ac:dyDescent="0.2">
      <c r="T100" s="65" t="s">
        <v>56</v>
      </c>
    </row>
    <row r="101" spans="20:20" x14ac:dyDescent="0.2">
      <c r="T101" s="65" t="s">
        <v>56</v>
      </c>
    </row>
    <row r="102" spans="20:20" x14ac:dyDescent="0.2">
      <c r="T102" s="65" t="s">
        <v>56</v>
      </c>
    </row>
    <row r="103" spans="20:20" x14ac:dyDescent="0.2">
      <c r="T103" s="65" t="s">
        <v>52</v>
      </c>
    </row>
    <row r="104" spans="20:20" x14ac:dyDescent="0.2">
      <c r="T104" s="65" t="s">
        <v>56</v>
      </c>
    </row>
    <row r="105" spans="20:20" x14ac:dyDescent="0.2">
      <c r="T105" s="65" t="s">
        <v>52</v>
      </c>
    </row>
    <row r="106" spans="20:20" x14ac:dyDescent="0.2">
      <c r="T106" s="65" t="s">
        <v>56</v>
      </c>
    </row>
    <row r="107" spans="20:20" x14ac:dyDescent="0.2">
      <c r="T107" s="65" t="s">
        <v>56</v>
      </c>
    </row>
    <row r="108" spans="20:20" x14ac:dyDescent="0.2">
      <c r="T108" s="65" t="s">
        <v>56</v>
      </c>
    </row>
    <row r="109" spans="20:20" x14ac:dyDescent="0.2">
      <c r="T109" s="65" t="s">
        <v>56</v>
      </c>
    </row>
    <row r="110" spans="20:20" x14ac:dyDescent="0.2">
      <c r="T110" s="65" t="s">
        <v>52</v>
      </c>
    </row>
    <row r="111" spans="20:20" x14ac:dyDescent="0.2">
      <c r="T111" s="65" t="s">
        <v>56</v>
      </c>
    </row>
    <row r="112" spans="20:20" x14ac:dyDescent="0.2">
      <c r="T112" s="65" t="s">
        <v>52</v>
      </c>
    </row>
    <row r="113" spans="20:20" x14ac:dyDescent="0.2">
      <c r="T113" s="65" t="s">
        <v>52</v>
      </c>
    </row>
    <row r="114" spans="20:20" x14ac:dyDescent="0.2">
      <c r="T114" s="65" t="s">
        <v>56</v>
      </c>
    </row>
    <row r="115" spans="20:20" x14ac:dyDescent="0.2">
      <c r="T115" s="65" t="s">
        <v>56</v>
      </c>
    </row>
    <row r="116" spans="20:20" x14ac:dyDescent="0.2">
      <c r="T116" s="65" t="s">
        <v>56</v>
      </c>
    </row>
    <row r="117" spans="20:20" x14ac:dyDescent="0.2">
      <c r="T117" s="65" t="s">
        <v>56</v>
      </c>
    </row>
    <row r="118" spans="20:20" x14ac:dyDescent="0.2">
      <c r="T118" s="65" t="s">
        <v>52</v>
      </c>
    </row>
    <row r="119" spans="20:20" x14ac:dyDescent="0.2">
      <c r="T119" s="65" t="s">
        <v>56</v>
      </c>
    </row>
    <row r="120" spans="20:20" x14ac:dyDescent="0.2">
      <c r="T120" s="65" t="s">
        <v>56</v>
      </c>
    </row>
    <row r="121" spans="20:20" x14ac:dyDescent="0.2">
      <c r="T121" s="65" t="s">
        <v>56</v>
      </c>
    </row>
    <row r="122" spans="20:20" x14ac:dyDescent="0.2">
      <c r="T122" s="65" t="s">
        <v>56</v>
      </c>
    </row>
    <row r="123" spans="20:20" x14ac:dyDescent="0.2">
      <c r="T123" s="65" t="s">
        <v>56</v>
      </c>
    </row>
    <row r="124" spans="20:20" x14ac:dyDescent="0.2">
      <c r="T124" s="65" t="s">
        <v>52</v>
      </c>
    </row>
    <row r="125" spans="20:20" x14ac:dyDescent="0.2">
      <c r="T125" s="65" t="s">
        <v>56</v>
      </c>
    </row>
    <row r="126" spans="20:20" x14ac:dyDescent="0.2">
      <c r="T126" s="65" t="s">
        <v>56</v>
      </c>
    </row>
    <row r="127" spans="20:20" x14ac:dyDescent="0.2">
      <c r="T127" s="65" t="s">
        <v>56</v>
      </c>
    </row>
    <row r="128" spans="20:20" x14ac:dyDescent="0.2">
      <c r="T128" s="65" t="s">
        <v>56</v>
      </c>
    </row>
    <row r="129" spans="18:20" x14ac:dyDescent="0.2">
      <c r="T129" s="65" t="s">
        <v>56</v>
      </c>
    </row>
    <row r="130" spans="18:20" x14ac:dyDescent="0.2">
      <c r="T130" s="65" t="s">
        <v>56</v>
      </c>
    </row>
    <row r="131" spans="18:20" x14ac:dyDescent="0.2">
      <c r="T131" s="65" t="s">
        <v>56</v>
      </c>
    </row>
    <row r="132" spans="18:20" x14ac:dyDescent="0.2">
      <c r="T132" s="65" t="s">
        <v>56</v>
      </c>
    </row>
    <row r="133" spans="18:20" x14ac:dyDescent="0.2">
      <c r="T133" s="65" t="s">
        <v>56</v>
      </c>
    </row>
    <row r="134" spans="18:20" x14ac:dyDescent="0.2">
      <c r="T134" s="65" t="s">
        <v>56</v>
      </c>
    </row>
    <row r="135" spans="18:20" x14ac:dyDescent="0.2">
      <c r="R135" s="65" t="s">
        <v>52</v>
      </c>
      <c r="S135" s="66" t="s">
        <v>52</v>
      </c>
      <c r="T135" s="65" t="s">
        <v>56</v>
      </c>
    </row>
    <row r="136" spans="18:20" x14ac:dyDescent="0.2">
      <c r="R136" s="65" t="s">
        <v>52</v>
      </c>
      <c r="S136" s="66" t="s">
        <v>52</v>
      </c>
      <c r="T136" s="65" t="s">
        <v>56</v>
      </c>
    </row>
    <row r="137" spans="18:20" x14ac:dyDescent="0.2">
      <c r="R137" s="65" t="s">
        <v>52</v>
      </c>
      <c r="S137" s="66" t="s">
        <v>52</v>
      </c>
      <c r="T137" s="65" t="s">
        <v>56</v>
      </c>
    </row>
    <row r="138" spans="18:20" x14ac:dyDescent="0.2">
      <c r="R138" s="65" t="s">
        <v>52</v>
      </c>
      <c r="S138" s="66" t="s">
        <v>52</v>
      </c>
      <c r="T138" s="65" t="s">
        <v>56</v>
      </c>
    </row>
    <row r="139" spans="18:20" x14ac:dyDescent="0.2">
      <c r="R139" s="65" t="s">
        <v>52</v>
      </c>
      <c r="S139" s="66" t="s">
        <v>52</v>
      </c>
      <c r="T139" s="65" t="s">
        <v>56</v>
      </c>
    </row>
    <row r="140" spans="18:20" x14ac:dyDescent="0.2">
      <c r="R140" s="65" t="s">
        <v>52</v>
      </c>
      <c r="S140" s="66" t="s">
        <v>52</v>
      </c>
      <c r="T140" s="65" t="s">
        <v>56</v>
      </c>
    </row>
    <row r="141" spans="18:20" x14ac:dyDescent="0.2">
      <c r="R141" s="65" t="s">
        <v>52</v>
      </c>
      <c r="S141" s="66" t="s">
        <v>52</v>
      </c>
      <c r="T141" s="65" t="s">
        <v>56</v>
      </c>
    </row>
    <row r="142" spans="18:20" x14ac:dyDescent="0.2">
      <c r="R142" s="65" t="s">
        <v>52</v>
      </c>
      <c r="S142" s="66" t="s">
        <v>52</v>
      </c>
      <c r="T142" s="65" t="s">
        <v>52</v>
      </c>
    </row>
    <row r="143" spans="18:20" x14ac:dyDescent="0.2">
      <c r="R143" s="65" t="s">
        <v>52</v>
      </c>
      <c r="S143" s="66" t="s">
        <v>52</v>
      </c>
      <c r="T143" s="65" t="s">
        <v>52</v>
      </c>
    </row>
    <row r="144" spans="18:20" x14ac:dyDescent="0.2">
      <c r="R144" s="65" t="s">
        <v>56</v>
      </c>
      <c r="S144" s="66" t="s">
        <v>52</v>
      </c>
      <c r="T144" s="65" t="s">
        <v>52</v>
      </c>
    </row>
    <row r="145" spans="18:20" x14ac:dyDescent="0.2">
      <c r="R145" s="65" t="s">
        <v>152</v>
      </c>
      <c r="S145" s="66" t="s">
        <v>153</v>
      </c>
      <c r="T145" s="65" t="s">
        <v>56</v>
      </c>
    </row>
    <row r="146" spans="18:20" x14ac:dyDescent="0.2">
      <c r="R146" s="65" t="s">
        <v>56</v>
      </c>
      <c r="S146" s="66" t="s">
        <v>52</v>
      </c>
      <c r="T146" s="65" t="s">
        <v>52</v>
      </c>
    </row>
  </sheetData>
  <mergeCells count="6">
    <mergeCell ref="B57:M57"/>
    <mergeCell ref="A2:M2"/>
    <mergeCell ref="A3:M3"/>
    <mergeCell ref="A4:M4"/>
    <mergeCell ref="A5:M5"/>
    <mergeCell ref="A6:M6"/>
  </mergeCells>
  <pageMargins left="0.67" right="0" top="0.35433070866141736" bottom="0" header="0.15748031496062992" footer="0.15748031496062992"/>
  <pageSetup paperSize="9" scale="76"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topLeftCell="A79" workbookViewId="0">
      <selection activeCell="L34" sqref="L34"/>
    </sheetView>
  </sheetViews>
  <sheetFormatPr baseColWidth="10" defaultRowHeight="12.75" x14ac:dyDescent="0.2"/>
  <cols>
    <col min="1" max="1" width="6.42578125" style="127" customWidth="1"/>
    <col min="2" max="2" width="56.28515625" style="127" customWidth="1"/>
    <col min="3" max="3" width="19.140625" style="127" customWidth="1"/>
    <col min="4" max="4" width="4.140625" style="127" customWidth="1"/>
    <col min="5" max="5" width="15.5703125" style="207" customWidth="1"/>
    <col min="6" max="7" width="15.7109375" style="127" customWidth="1"/>
    <col min="8" max="8" width="14.28515625" style="127" customWidth="1"/>
    <col min="9" max="16384" width="11.42578125" style="127"/>
  </cols>
  <sheetData>
    <row r="1" spans="1:6" x14ac:dyDescent="0.2">
      <c r="A1" s="205"/>
      <c r="B1" s="205"/>
      <c r="C1" s="205"/>
      <c r="D1" s="205"/>
      <c r="E1" s="206"/>
    </row>
    <row r="2" spans="1:6" ht="12.75" customHeight="1" x14ac:dyDescent="0.2">
      <c r="A2" s="205"/>
      <c r="B2" s="205"/>
      <c r="C2" s="205"/>
      <c r="D2" s="205"/>
      <c r="E2" s="206"/>
    </row>
    <row r="3" spans="1:6" x14ac:dyDescent="0.2">
      <c r="A3" s="205"/>
      <c r="B3" s="208" t="s">
        <v>52</v>
      </c>
      <c r="C3" s="208"/>
      <c r="D3" s="208"/>
      <c r="E3" s="208"/>
    </row>
    <row r="4" spans="1:6" ht="12.75" customHeight="1" x14ac:dyDescent="0.2">
      <c r="A4" s="205"/>
      <c r="B4" s="844" t="s">
        <v>298</v>
      </c>
      <c r="C4" s="844"/>
      <c r="D4" s="844"/>
      <c r="E4" s="844"/>
    </row>
    <row r="5" spans="1:6" x14ac:dyDescent="0.2">
      <c r="A5" s="205"/>
      <c r="B5" s="844" t="s">
        <v>299</v>
      </c>
      <c r="C5" s="844"/>
      <c r="D5" s="844"/>
      <c r="E5" s="844"/>
    </row>
    <row r="6" spans="1:6" x14ac:dyDescent="0.2">
      <c r="A6" s="205"/>
      <c r="B6" s="845" t="s">
        <v>300</v>
      </c>
      <c r="C6" s="845"/>
      <c r="D6" s="845"/>
      <c r="E6" s="845"/>
    </row>
    <row r="7" spans="1:6" x14ac:dyDescent="0.2">
      <c r="B7" s="845" t="s">
        <v>155</v>
      </c>
      <c r="C7" s="845"/>
      <c r="D7" s="845"/>
      <c r="E7" s="845"/>
    </row>
    <row r="8" spans="1:6" x14ac:dyDescent="0.2">
      <c r="B8" s="848">
        <v>2</v>
      </c>
      <c r="C8" s="849"/>
      <c r="D8" s="849"/>
      <c r="E8" s="849"/>
    </row>
    <row r="12" spans="1:6" x14ac:dyDescent="0.2">
      <c r="B12" s="209" t="s">
        <v>171</v>
      </c>
      <c r="C12" s="210" t="s">
        <v>301</v>
      </c>
      <c r="D12" s="72"/>
      <c r="E12" s="72">
        <v>2017</v>
      </c>
      <c r="F12" s="205"/>
    </row>
    <row r="13" spans="1:6" x14ac:dyDescent="0.2">
      <c r="B13" s="209"/>
      <c r="C13" s="72"/>
      <c r="D13" s="72"/>
      <c r="E13" s="72"/>
      <c r="F13" s="205"/>
    </row>
    <row r="14" spans="1:6" x14ac:dyDescent="0.2">
      <c r="A14" s="211" t="s">
        <v>52</v>
      </c>
      <c r="B14" s="209" t="s">
        <v>302</v>
      </c>
      <c r="C14" s="209"/>
      <c r="D14" s="212"/>
      <c r="E14" s="212"/>
      <c r="F14" s="205"/>
    </row>
    <row r="15" spans="1:6" x14ac:dyDescent="0.2">
      <c r="B15" s="213" t="s">
        <v>7</v>
      </c>
      <c r="C15" s="214">
        <v>0</v>
      </c>
      <c r="D15" s="205"/>
      <c r="E15" s="215">
        <v>0</v>
      </c>
      <c r="F15" s="205"/>
    </row>
    <row r="16" spans="1:6" x14ac:dyDescent="0.2">
      <c r="B16" s="213" t="s">
        <v>303</v>
      </c>
      <c r="C16" s="214">
        <v>0</v>
      </c>
      <c r="D16" s="205"/>
      <c r="E16" s="215">
        <v>0</v>
      </c>
      <c r="F16" s="205"/>
    </row>
    <row r="17" spans="2:6" x14ac:dyDescent="0.2">
      <c r="B17" s="213" t="s">
        <v>304</v>
      </c>
      <c r="C17" s="214">
        <v>0</v>
      </c>
      <c r="D17" s="205"/>
      <c r="E17" s="215">
        <v>0</v>
      </c>
      <c r="F17" s="205"/>
    </row>
    <row r="18" spans="2:6" x14ac:dyDescent="0.2">
      <c r="B18" s="213" t="s">
        <v>10</v>
      </c>
      <c r="C18" s="214">
        <v>0</v>
      </c>
      <c r="D18" s="205"/>
      <c r="E18" s="215">
        <v>0</v>
      </c>
      <c r="F18" s="205"/>
    </row>
    <row r="19" spans="2:6" x14ac:dyDescent="0.2">
      <c r="B19" s="213" t="s">
        <v>11</v>
      </c>
      <c r="C19" s="214">
        <f>+[9]BASE!D20</f>
        <v>60358.13</v>
      </c>
      <c r="D19" s="205"/>
      <c r="E19" s="215">
        <v>151975.21</v>
      </c>
      <c r="F19" s="205"/>
    </row>
    <row r="20" spans="2:6" x14ac:dyDescent="0.2">
      <c r="B20" s="213" t="s">
        <v>12</v>
      </c>
      <c r="C20" s="214">
        <v>0</v>
      </c>
      <c r="D20" s="205"/>
      <c r="E20" s="215">
        <v>0</v>
      </c>
      <c r="F20" s="205"/>
    </row>
    <row r="21" spans="2:6" x14ac:dyDescent="0.2">
      <c r="B21" s="213" t="s">
        <v>13</v>
      </c>
      <c r="C21" s="214">
        <v>396898523</v>
      </c>
      <c r="D21" s="205"/>
      <c r="E21" s="215">
        <v>363737462.17000002</v>
      </c>
      <c r="F21" s="205"/>
    </row>
    <row r="22" spans="2:6" ht="12.75" customHeight="1" x14ac:dyDescent="0.2">
      <c r="B22" s="213" t="s">
        <v>14</v>
      </c>
      <c r="C22" s="214">
        <v>0</v>
      </c>
      <c r="D22" s="205"/>
      <c r="E22" s="215">
        <v>0</v>
      </c>
      <c r="F22" s="205"/>
    </row>
    <row r="23" spans="2:6" x14ac:dyDescent="0.2">
      <c r="B23" s="209"/>
      <c r="C23" s="214" t="s">
        <v>52</v>
      </c>
      <c r="D23" s="205"/>
      <c r="E23" s="215" t="s">
        <v>52</v>
      </c>
      <c r="F23" s="205"/>
    </row>
    <row r="24" spans="2:6" ht="12.75" customHeight="1" x14ac:dyDescent="0.2">
      <c r="B24" s="209" t="s">
        <v>305</v>
      </c>
      <c r="C24" s="214" t="s">
        <v>52</v>
      </c>
      <c r="D24" s="205"/>
      <c r="E24" s="215" t="s">
        <v>52</v>
      </c>
      <c r="F24" s="205"/>
    </row>
    <row r="25" spans="2:6" x14ac:dyDescent="0.2">
      <c r="B25" s="213" t="s">
        <v>15</v>
      </c>
      <c r="C25" s="215">
        <f>+[9]BASE!D34</f>
        <v>6550619</v>
      </c>
      <c r="D25" s="205"/>
      <c r="E25" s="215">
        <v>24516229</v>
      </c>
      <c r="F25" s="205"/>
    </row>
    <row r="26" spans="2:6" x14ac:dyDescent="0.2">
      <c r="B26" s="213" t="s">
        <v>306</v>
      </c>
      <c r="C26" s="214">
        <v>0</v>
      </c>
      <c r="D26" s="205"/>
      <c r="E26" s="215">
        <v>0</v>
      </c>
      <c r="F26" s="205"/>
    </row>
    <row r="27" spans="2:6" x14ac:dyDescent="0.2">
      <c r="B27" s="209"/>
      <c r="C27" s="214" t="s">
        <v>52</v>
      </c>
      <c r="D27" s="205"/>
      <c r="E27" s="215" t="s">
        <v>52</v>
      </c>
      <c r="F27" s="205"/>
    </row>
    <row r="28" spans="2:6" x14ac:dyDescent="0.2">
      <c r="B28" s="209" t="s">
        <v>192</v>
      </c>
      <c r="C28" s="214" t="s">
        <v>52</v>
      </c>
      <c r="D28" s="205" t="s">
        <v>52</v>
      </c>
      <c r="E28" s="215" t="s">
        <v>52</v>
      </c>
      <c r="F28" s="205"/>
    </row>
    <row r="29" spans="2:6" x14ac:dyDescent="0.2">
      <c r="B29" s="213" t="s">
        <v>307</v>
      </c>
      <c r="C29" s="214">
        <v>0</v>
      </c>
      <c r="D29" s="205"/>
      <c r="E29" s="215">
        <v>0</v>
      </c>
      <c r="F29" s="205"/>
    </row>
    <row r="30" spans="2:6" x14ac:dyDescent="0.2">
      <c r="B30" s="213" t="s">
        <v>199</v>
      </c>
      <c r="C30" s="214">
        <v>20440</v>
      </c>
      <c r="D30" s="205"/>
      <c r="E30" s="215">
        <v>12124.56</v>
      </c>
      <c r="F30" s="205"/>
    </row>
    <row r="31" spans="2:6" ht="12.75" customHeight="1" x14ac:dyDescent="0.2">
      <c r="B31" s="213" t="s">
        <v>308</v>
      </c>
      <c r="C31" s="214">
        <v>0</v>
      </c>
      <c r="D31" s="205"/>
      <c r="E31" s="215">
        <v>0</v>
      </c>
      <c r="F31" s="205"/>
    </row>
    <row r="32" spans="2:6" x14ac:dyDescent="0.2">
      <c r="B32" s="213" t="s">
        <v>204</v>
      </c>
      <c r="C32" s="214">
        <v>0</v>
      </c>
      <c r="D32" s="205"/>
      <c r="E32" s="215">
        <v>0</v>
      </c>
      <c r="F32" s="205"/>
    </row>
    <row r="33" spans="1:6" x14ac:dyDescent="0.2">
      <c r="B33" s="213" t="s">
        <v>206</v>
      </c>
      <c r="C33" s="214">
        <v>97370</v>
      </c>
      <c r="D33" s="205"/>
      <c r="E33" s="215">
        <v>558970.43999999994</v>
      </c>
      <c r="F33" s="205"/>
    </row>
    <row r="34" spans="1:6" x14ac:dyDescent="0.2">
      <c r="B34" s="209"/>
      <c r="C34" s="214" t="s">
        <v>52</v>
      </c>
      <c r="D34" s="205"/>
      <c r="E34" s="215" t="s">
        <v>52</v>
      </c>
      <c r="F34" s="205"/>
    </row>
    <row r="35" spans="1:6" x14ac:dyDescent="0.2">
      <c r="A35" s="216" t="s">
        <v>309</v>
      </c>
      <c r="B35" s="217" t="s">
        <v>310</v>
      </c>
      <c r="C35" s="218">
        <f>SUM(C15:C34)</f>
        <v>403627310.13</v>
      </c>
      <c r="D35" s="205"/>
      <c r="E35" s="219">
        <v>388976761.38</v>
      </c>
      <c r="F35" s="205"/>
    </row>
    <row r="36" spans="1:6" x14ac:dyDescent="0.2">
      <c r="B36" s="205"/>
      <c r="C36" s="214" t="s">
        <v>52</v>
      </c>
      <c r="D36" s="205" t="s">
        <v>52</v>
      </c>
      <c r="E36" s="215" t="s">
        <v>52</v>
      </c>
      <c r="F36" s="205"/>
    </row>
    <row r="37" spans="1:6" x14ac:dyDescent="0.2">
      <c r="B37" s="205"/>
      <c r="C37" s="214"/>
      <c r="D37" s="205"/>
      <c r="E37" s="215"/>
      <c r="F37" s="205"/>
    </row>
    <row r="38" spans="1:6" x14ac:dyDescent="0.2">
      <c r="B38" s="209" t="s">
        <v>311</v>
      </c>
      <c r="C38" s="214" t="s">
        <v>52</v>
      </c>
      <c r="D38" s="205" t="s">
        <v>52</v>
      </c>
      <c r="E38" s="215" t="s">
        <v>52</v>
      </c>
      <c r="F38" s="205"/>
    </row>
    <row r="39" spans="1:6" x14ac:dyDescent="0.2">
      <c r="B39" s="209"/>
      <c r="C39" s="214"/>
      <c r="D39" s="205"/>
      <c r="E39" s="215"/>
      <c r="F39" s="205"/>
    </row>
    <row r="40" spans="1:6" x14ac:dyDescent="0.2">
      <c r="B40" s="209" t="s">
        <v>312</v>
      </c>
      <c r="C40" s="214" t="s">
        <v>52</v>
      </c>
      <c r="D40" s="205"/>
      <c r="E40" s="215" t="s">
        <v>52</v>
      </c>
      <c r="F40" s="205"/>
    </row>
    <row r="41" spans="1:6" x14ac:dyDescent="0.2">
      <c r="B41" s="213" t="s">
        <v>313</v>
      </c>
      <c r="C41" s="214">
        <v>174809366</v>
      </c>
      <c r="D41" s="205"/>
      <c r="E41" s="215">
        <v>181579195.96000001</v>
      </c>
      <c r="F41" s="205"/>
    </row>
    <row r="42" spans="1:6" x14ac:dyDescent="0.2">
      <c r="B42" s="213" t="s">
        <v>20</v>
      </c>
      <c r="C42" s="214">
        <v>22298099</v>
      </c>
      <c r="D42" s="205"/>
      <c r="E42" s="215">
        <v>27379303.260000002</v>
      </c>
      <c r="F42" s="205"/>
    </row>
    <row r="43" spans="1:6" x14ac:dyDescent="0.2">
      <c r="B43" s="213" t="s">
        <v>21</v>
      </c>
      <c r="C43" s="214">
        <v>168528025</v>
      </c>
      <c r="D43" s="205"/>
      <c r="E43" s="215">
        <v>147641778.61000001</v>
      </c>
      <c r="F43" s="205"/>
    </row>
    <row r="44" spans="1:6" x14ac:dyDescent="0.2">
      <c r="B44" s="209"/>
      <c r="C44" s="214" t="s">
        <v>52</v>
      </c>
      <c r="D44" s="205"/>
      <c r="E44" s="215"/>
      <c r="F44" s="205"/>
    </row>
    <row r="45" spans="1:6" x14ac:dyDescent="0.2">
      <c r="B45" s="209"/>
      <c r="C45" s="214"/>
      <c r="D45" s="205"/>
      <c r="E45" s="215"/>
      <c r="F45" s="205"/>
    </row>
    <row r="46" spans="1:6" ht="29.25" customHeight="1" x14ac:dyDescent="0.2">
      <c r="B46" s="847" t="s">
        <v>54</v>
      </c>
      <c r="C46" s="847"/>
      <c r="D46" s="847"/>
      <c r="E46" s="847"/>
    </row>
    <row r="55" spans="2:6" ht="14.25" x14ac:dyDescent="0.25">
      <c r="C55" s="220" t="s">
        <v>52</v>
      </c>
    </row>
    <row r="56" spans="2:6" ht="14.25" x14ac:dyDescent="0.25">
      <c r="C56" s="220" t="s">
        <v>52</v>
      </c>
    </row>
    <row r="57" spans="2:6" ht="14.25" x14ac:dyDescent="0.25">
      <c r="C57" s="220" t="s">
        <v>52</v>
      </c>
    </row>
    <row r="58" spans="2:6" ht="14.25" x14ac:dyDescent="0.25">
      <c r="C58" s="220"/>
    </row>
    <row r="59" spans="2:6" ht="14.25" x14ac:dyDescent="0.25">
      <c r="C59" s="220"/>
    </row>
    <row r="60" spans="2:6" ht="22.5" customHeight="1" x14ac:dyDescent="0.2"/>
    <row r="61" spans="2:6" x14ac:dyDescent="0.2">
      <c r="C61" s="210" t="s">
        <v>301</v>
      </c>
      <c r="D61" s="72"/>
      <c r="E61" s="72">
        <v>2017</v>
      </c>
    </row>
    <row r="63" spans="2:6" x14ac:dyDescent="0.2">
      <c r="B63" s="209" t="s">
        <v>314</v>
      </c>
      <c r="C63" s="214" t="s">
        <v>52</v>
      </c>
      <c r="D63" s="205"/>
      <c r="E63" s="215" t="s">
        <v>52</v>
      </c>
      <c r="F63" s="205"/>
    </row>
    <row r="64" spans="2:6" x14ac:dyDescent="0.2">
      <c r="B64" s="213" t="s">
        <v>22</v>
      </c>
      <c r="C64" s="214">
        <v>0</v>
      </c>
      <c r="D64" s="205"/>
      <c r="E64" s="215">
        <v>0</v>
      </c>
      <c r="F64" s="205"/>
    </row>
    <row r="65" spans="2:6" x14ac:dyDescent="0.2">
      <c r="B65" s="213" t="s">
        <v>315</v>
      </c>
      <c r="C65" s="214">
        <v>0</v>
      </c>
      <c r="D65" s="205"/>
      <c r="E65" s="215">
        <v>0</v>
      </c>
      <c r="F65" s="205"/>
    </row>
    <row r="66" spans="2:6" x14ac:dyDescent="0.2">
      <c r="B66" s="213" t="s">
        <v>191</v>
      </c>
      <c r="C66" s="214">
        <f>+[9]BASE!D99</f>
        <v>18589035.539999999</v>
      </c>
      <c r="D66" s="205"/>
      <c r="E66" s="215">
        <v>0</v>
      </c>
      <c r="F66" s="205"/>
    </row>
    <row r="67" spans="2:6" x14ac:dyDescent="0.2">
      <c r="B67" s="213" t="s">
        <v>25</v>
      </c>
      <c r="C67" s="214">
        <v>0</v>
      </c>
      <c r="D67" s="205"/>
      <c r="E67" s="215">
        <v>0</v>
      </c>
      <c r="F67" s="205"/>
    </row>
    <row r="68" spans="2:6" x14ac:dyDescent="0.2">
      <c r="B68" s="213" t="s">
        <v>26</v>
      </c>
      <c r="C68" s="214">
        <v>0</v>
      </c>
      <c r="D68" s="205"/>
      <c r="E68" s="215">
        <v>0</v>
      </c>
      <c r="F68" s="205"/>
    </row>
    <row r="69" spans="2:6" x14ac:dyDescent="0.2">
      <c r="B69" s="213" t="s">
        <v>27</v>
      </c>
      <c r="C69" s="214">
        <v>0</v>
      </c>
      <c r="D69" s="205"/>
      <c r="E69" s="215">
        <v>0</v>
      </c>
      <c r="F69" s="205"/>
    </row>
    <row r="70" spans="2:6" x14ac:dyDescent="0.2">
      <c r="B70" s="213" t="s">
        <v>28</v>
      </c>
      <c r="C70" s="214">
        <v>0</v>
      </c>
      <c r="D70" s="205"/>
      <c r="E70" s="215">
        <v>0</v>
      </c>
      <c r="F70" s="205"/>
    </row>
    <row r="71" spans="2:6" x14ac:dyDescent="0.2">
      <c r="B71" s="213" t="s">
        <v>29</v>
      </c>
      <c r="C71" s="214">
        <v>0</v>
      </c>
      <c r="D71" s="205"/>
      <c r="E71" s="215">
        <v>0</v>
      </c>
      <c r="F71" s="205"/>
    </row>
    <row r="72" spans="2:6" x14ac:dyDescent="0.2">
      <c r="B72" s="213" t="s">
        <v>30</v>
      </c>
      <c r="C72" s="214">
        <v>0</v>
      </c>
      <c r="D72" s="205"/>
      <c r="E72" s="215">
        <v>0</v>
      </c>
      <c r="F72" s="205"/>
    </row>
    <row r="73" spans="2:6" x14ac:dyDescent="0.2">
      <c r="B73" s="209"/>
      <c r="C73" s="214" t="s">
        <v>52</v>
      </c>
      <c r="D73" s="205"/>
      <c r="E73" s="215" t="s">
        <v>52</v>
      </c>
      <c r="F73" s="205"/>
    </row>
    <row r="74" spans="2:6" x14ac:dyDescent="0.2">
      <c r="B74" s="209" t="s">
        <v>15</v>
      </c>
      <c r="C74" s="214" t="s">
        <v>52</v>
      </c>
      <c r="D74" s="205"/>
      <c r="E74" s="215" t="s">
        <v>52</v>
      </c>
      <c r="F74" s="205"/>
    </row>
    <row r="75" spans="2:6" x14ac:dyDescent="0.2">
      <c r="B75" s="213" t="s">
        <v>188</v>
      </c>
      <c r="C75" s="214">
        <v>0</v>
      </c>
      <c r="D75" s="205"/>
      <c r="E75" s="215">
        <v>0</v>
      </c>
      <c r="F75" s="205"/>
    </row>
    <row r="76" spans="2:6" x14ac:dyDescent="0.2">
      <c r="B76" s="213" t="s">
        <v>129</v>
      </c>
      <c r="C76" s="214">
        <v>0</v>
      </c>
      <c r="D76" s="205"/>
      <c r="E76" s="215">
        <v>0</v>
      </c>
      <c r="F76" s="205"/>
    </row>
    <row r="77" spans="2:6" x14ac:dyDescent="0.2">
      <c r="B77" s="213" t="s">
        <v>33</v>
      </c>
      <c r="C77" s="214">
        <v>0</v>
      </c>
      <c r="D77" s="205"/>
      <c r="E77" s="215">
        <v>0</v>
      </c>
      <c r="F77" s="205"/>
    </row>
    <row r="78" spans="2:6" ht="12.75" customHeight="1" x14ac:dyDescent="0.2">
      <c r="B78" s="209"/>
      <c r="C78" s="214" t="s">
        <v>52</v>
      </c>
      <c r="D78" s="205"/>
      <c r="E78" s="215" t="s">
        <v>52</v>
      </c>
      <c r="F78" s="205"/>
    </row>
    <row r="79" spans="2:6" x14ac:dyDescent="0.2">
      <c r="B79" s="209" t="s">
        <v>269</v>
      </c>
      <c r="C79" s="214" t="s">
        <v>52</v>
      </c>
      <c r="D79" s="205"/>
      <c r="E79" s="215" t="s">
        <v>52</v>
      </c>
      <c r="F79" s="205"/>
    </row>
    <row r="80" spans="2:6" x14ac:dyDescent="0.2">
      <c r="B80" s="213" t="s">
        <v>316</v>
      </c>
      <c r="C80" s="214">
        <v>0</v>
      </c>
      <c r="D80" s="205"/>
      <c r="E80" s="215">
        <v>0</v>
      </c>
      <c r="F80" s="205"/>
    </row>
    <row r="81" spans="2:6" ht="12.75" customHeight="1" x14ac:dyDescent="0.2">
      <c r="B81" s="213" t="s">
        <v>272</v>
      </c>
      <c r="C81" s="214">
        <v>0</v>
      </c>
      <c r="D81" s="205"/>
      <c r="E81" s="215">
        <v>0</v>
      </c>
      <c r="F81" s="205"/>
    </row>
    <row r="82" spans="2:6" x14ac:dyDescent="0.2">
      <c r="B82" s="213" t="s">
        <v>273</v>
      </c>
      <c r="C82" s="214">
        <v>0</v>
      </c>
      <c r="D82" s="205"/>
      <c r="E82" s="215">
        <v>0</v>
      </c>
      <c r="F82" s="205"/>
    </row>
    <row r="83" spans="2:6" x14ac:dyDescent="0.2">
      <c r="B83" s="213" t="s">
        <v>317</v>
      </c>
      <c r="C83" s="214">
        <v>0</v>
      </c>
      <c r="D83" s="205"/>
      <c r="E83" s="215">
        <v>0</v>
      </c>
      <c r="F83" s="205"/>
    </row>
    <row r="84" spans="2:6" x14ac:dyDescent="0.2">
      <c r="B84" s="213" t="s">
        <v>275</v>
      </c>
      <c r="C84" s="214">
        <v>0</v>
      </c>
      <c r="D84" s="205"/>
      <c r="E84" s="215">
        <v>0</v>
      </c>
      <c r="F84" s="205"/>
    </row>
    <row r="85" spans="2:6" x14ac:dyDescent="0.2">
      <c r="B85" s="209"/>
      <c r="C85" s="214" t="s">
        <v>52</v>
      </c>
      <c r="D85" s="205"/>
      <c r="E85" s="215" t="s">
        <v>52</v>
      </c>
      <c r="F85" s="205"/>
    </row>
    <row r="86" spans="2:6" x14ac:dyDescent="0.2">
      <c r="B86" s="209" t="s">
        <v>318</v>
      </c>
      <c r="C86" s="214" t="s">
        <v>52</v>
      </c>
      <c r="D86" s="205"/>
      <c r="E86" s="215" t="s">
        <v>52</v>
      </c>
      <c r="F86" s="205"/>
    </row>
    <row r="87" spans="2:6" ht="24" x14ac:dyDescent="0.2">
      <c r="B87" s="213" t="s">
        <v>319</v>
      </c>
      <c r="C87" s="214">
        <f>+[9]BASE!D112</f>
        <v>3388385.34</v>
      </c>
      <c r="D87" s="205"/>
      <c r="E87" s="214">
        <v>3779243.59</v>
      </c>
      <c r="F87" s="205"/>
    </row>
    <row r="88" spans="2:6" x14ac:dyDescent="0.2">
      <c r="B88" s="213" t="s">
        <v>320</v>
      </c>
      <c r="C88" s="214">
        <v>0</v>
      </c>
      <c r="D88" s="205"/>
      <c r="E88" s="215">
        <v>0</v>
      </c>
      <c r="F88" s="205"/>
    </row>
    <row r="89" spans="2:6" ht="14.25" customHeight="1" x14ac:dyDescent="0.2">
      <c r="B89" s="213" t="s">
        <v>321</v>
      </c>
      <c r="C89" s="214">
        <v>21552</v>
      </c>
      <c r="D89" s="205"/>
      <c r="E89" s="215">
        <v>17240.72</v>
      </c>
      <c r="F89" s="205"/>
    </row>
    <row r="90" spans="2:6" ht="24" x14ac:dyDescent="0.2">
      <c r="B90" s="213" t="s">
        <v>322</v>
      </c>
      <c r="C90" s="214">
        <v>0</v>
      </c>
      <c r="D90" s="205"/>
      <c r="E90" s="215">
        <v>0</v>
      </c>
      <c r="F90" s="205"/>
    </row>
    <row r="91" spans="2:6" x14ac:dyDescent="0.2">
      <c r="B91" s="213" t="s">
        <v>323</v>
      </c>
      <c r="C91" s="214">
        <v>0</v>
      </c>
      <c r="D91" s="205"/>
      <c r="E91" s="215">
        <v>0</v>
      </c>
      <c r="F91" s="205"/>
    </row>
    <row r="92" spans="2:6" ht="13.5" customHeight="1" x14ac:dyDescent="0.2">
      <c r="B92" s="213" t="s">
        <v>288</v>
      </c>
      <c r="C92" s="214">
        <v>6949633</v>
      </c>
      <c r="D92" s="205"/>
      <c r="E92" s="215">
        <v>26323064.579999998</v>
      </c>
      <c r="F92" s="205"/>
    </row>
    <row r="93" spans="2:6" ht="6" customHeight="1" x14ac:dyDescent="0.2">
      <c r="B93" s="209"/>
      <c r="C93" s="214" t="s">
        <v>52</v>
      </c>
      <c r="D93" s="205"/>
      <c r="E93" s="215" t="s">
        <v>52</v>
      </c>
      <c r="F93" s="205"/>
    </row>
    <row r="94" spans="2:6" x14ac:dyDescent="0.2">
      <c r="B94" s="209" t="s">
        <v>324</v>
      </c>
      <c r="C94" s="214" t="s">
        <v>52</v>
      </c>
      <c r="D94" s="205"/>
      <c r="E94" s="215" t="s">
        <v>52</v>
      </c>
      <c r="F94" s="205"/>
    </row>
    <row r="95" spans="2:6" x14ac:dyDescent="0.2">
      <c r="B95" s="213" t="s">
        <v>325</v>
      </c>
      <c r="C95" s="214">
        <v>0</v>
      </c>
      <c r="D95" s="205"/>
      <c r="E95" s="215">
        <v>0</v>
      </c>
      <c r="F95" s="205"/>
    </row>
    <row r="96" spans="2:6" x14ac:dyDescent="0.2">
      <c r="B96" s="209"/>
      <c r="C96" s="214" t="s">
        <v>52</v>
      </c>
      <c r="D96" s="205"/>
      <c r="E96" s="206"/>
      <c r="F96" s="205"/>
    </row>
    <row r="97" spans="1:6" x14ac:dyDescent="0.2">
      <c r="A97" s="216" t="s">
        <v>326</v>
      </c>
      <c r="B97" s="217" t="s">
        <v>296</v>
      </c>
      <c r="C97" s="218">
        <f>SUM(C41:C96)</f>
        <v>394584095.88</v>
      </c>
      <c r="D97" s="205"/>
      <c r="E97" s="218">
        <v>386719826.72000003</v>
      </c>
      <c r="F97" s="205"/>
    </row>
    <row r="98" spans="1:6" x14ac:dyDescent="0.2">
      <c r="B98" s="217"/>
      <c r="C98" s="214" t="s">
        <v>52</v>
      </c>
      <c r="D98" s="205"/>
      <c r="E98" s="206"/>
      <c r="F98" s="205"/>
    </row>
    <row r="99" spans="1:6" x14ac:dyDescent="0.2">
      <c r="A99" s="216" t="s">
        <v>134</v>
      </c>
      <c r="B99" s="217" t="s">
        <v>327</v>
      </c>
      <c r="C99" s="218">
        <f>+C35-C97</f>
        <v>9043214.25</v>
      </c>
      <c r="D99" s="221"/>
      <c r="E99" s="218">
        <v>2256934.6599999666</v>
      </c>
      <c r="F99" s="205"/>
    </row>
    <row r="100" spans="1:6" x14ac:dyDescent="0.2">
      <c r="B100" s="222"/>
      <c r="C100" s="214" t="s">
        <v>52</v>
      </c>
    </row>
    <row r="101" spans="1:6" ht="26.25" customHeight="1" x14ac:dyDescent="0.2">
      <c r="B101" s="847" t="s">
        <v>54</v>
      </c>
      <c r="C101" s="847"/>
      <c r="D101" s="847"/>
      <c r="E101" s="847"/>
    </row>
    <row r="103" spans="1:6" x14ac:dyDescent="0.2">
      <c r="C103" s="223"/>
    </row>
  </sheetData>
  <mergeCells count="7">
    <mergeCell ref="B101:E101"/>
    <mergeCell ref="B4:E4"/>
    <mergeCell ref="B5:E5"/>
    <mergeCell ref="B6:E6"/>
    <mergeCell ref="B7:E7"/>
    <mergeCell ref="B8:E8"/>
    <mergeCell ref="B46:E46"/>
  </mergeCells>
  <pageMargins left="0.65" right="0.15748031496062992" top="0.39370078740157483" bottom="0.39370078740157483" header="0.51181102362204722" footer="0.51181102362204722"/>
  <pageSetup scale="95" orientation="portrait" r:id="rId1"/>
  <headerFooter alignWithMargins="0">
    <oddFooter>&amp;C&amp;P DE 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1"/>
  <sheetViews>
    <sheetView workbookViewId="0"/>
  </sheetViews>
  <sheetFormatPr baseColWidth="10" defaultRowHeight="12.75" x14ac:dyDescent="0.2"/>
  <cols>
    <col min="1" max="1" width="6.42578125" style="129" customWidth="1"/>
    <col min="2" max="2" width="58" style="127" customWidth="1"/>
    <col min="3" max="3" width="11.42578125" style="127" customWidth="1"/>
    <col min="4" max="4" width="1.140625" style="127" customWidth="1"/>
    <col min="5" max="5" width="11.42578125" style="127" customWidth="1"/>
    <col min="6" max="6" width="1.28515625" style="127" customWidth="1"/>
    <col min="7" max="7" width="12.7109375" style="127" customWidth="1"/>
    <col min="8" max="8" width="2" style="127" customWidth="1"/>
    <col min="9" max="9" width="11.28515625" style="207" customWidth="1"/>
    <col min="10" max="10" width="1.140625" style="207" customWidth="1"/>
    <col min="11" max="11" width="11.28515625" style="127" customWidth="1"/>
    <col min="12" max="12" width="1.28515625" style="127" customWidth="1"/>
    <col min="13" max="13" width="11.28515625" style="127" customWidth="1"/>
    <col min="14" max="14" width="1.7109375" style="127" customWidth="1"/>
    <col min="15" max="15" width="11.5703125" style="127" customWidth="1"/>
    <col min="16" max="16" width="1.140625" style="127" customWidth="1"/>
    <col min="17" max="17" width="11.5703125" style="128" bestFit="1" customWidth="1"/>
    <col min="18" max="18" width="1.140625" style="127" customWidth="1"/>
    <col min="19" max="19" width="12.85546875" style="127" customWidth="1"/>
    <col min="20" max="20" width="0.5703125" style="127" customWidth="1"/>
    <col min="21" max="21" width="11.28515625" style="127" customWidth="1"/>
    <col min="22" max="22" width="0.85546875" style="127" customWidth="1"/>
    <col min="23" max="23" width="12" style="127" customWidth="1"/>
    <col min="24" max="24" width="1.5703125" style="127" customWidth="1"/>
    <col min="25" max="25" width="11.5703125" style="127" customWidth="1"/>
    <col min="26" max="26" width="0.5703125" style="127" customWidth="1"/>
    <col min="27" max="27" width="12" style="127" bestFit="1" customWidth="1"/>
    <col min="28" max="28" width="13.7109375" style="127" bestFit="1" customWidth="1"/>
    <col min="29" max="30" width="11.42578125" style="127"/>
    <col min="31" max="31" width="13.7109375" style="127" bestFit="1" customWidth="1"/>
    <col min="32" max="16384" width="11.42578125" style="127"/>
  </cols>
  <sheetData>
    <row r="1" spans="1:27" x14ac:dyDescent="0.2">
      <c r="A1" s="8"/>
      <c r="B1" s="60"/>
      <c r="C1" s="60"/>
      <c r="D1" s="60"/>
      <c r="E1" s="60"/>
      <c r="F1" s="60"/>
      <c r="G1" s="60"/>
      <c r="H1" s="60"/>
      <c r="I1" s="126"/>
      <c r="J1" s="126"/>
      <c r="K1" s="126"/>
      <c r="L1" s="126"/>
    </row>
    <row r="2" spans="1:27" ht="12.75" customHeight="1" x14ac:dyDescent="0.2">
      <c r="B2" s="844" t="s">
        <v>55</v>
      </c>
      <c r="C2" s="844"/>
      <c r="D2" s="844"/>
      <c r="E2" s="844"/>
      <c r="F2" s="844"/>
      <c r="G2" s="844"/>
      <c r="H2" s="844"/>
      <c r="I2" s="844"/>
      <c r="J2" s="844"/>
      <c r="K2" s="844"/>
      <c r="L2" s="844"/>
      <c r="M2" s="844"/>
      <c r="N2" s="844"/>
      <c r="O2" s="844"/>
      <c r="P2" s="844"/>
      <c r="Q2" s="844"/>
      <c r="R2" s="844"/>
      <c r="S2" s="844"/>
      <c r="T2" s="844"/>
      <c r="U2" s="844"/>
      <c r="V2" s="844"/>
      <c r="W2" s="844"/>
      <c r="X2" s="844"/>
      <c r="Y2" s="844"/>
      <c r="Z2" s="844"/>
      <c r="AA2" s="844"/>
    </row>
    <row r="3" spans="1:27" ht="12.75" customHeight="1" x14ac:dyDescent="0.2">
      <c r="B3" s="844" t="s">
        <v>1</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7" ht="12.75" customHeight="1" x14ac:dyDescent="0.2">
      <c r="B4" s="844" t="s">
        <v>154</v>
      </c>
      <c r="C4" s="844"/>
      <c r="D4" s="844"/>
      <c r="E4" s="844"/>
      <c r="F4" s="844"/>
      <c r="G4" s="844"/>
      <c r="H4" s="844"/>
      <c r="I4" s="844"/>
      <c r="J4" s="844"/>
      <c r="K4" s="844"/>
      <c r="L4" s="844"/>
      <c r="M4" s="844"/>
      <c r="N4" s="844"/>
      <c r="O4" s="844"/>
      <c r="P4" s="844"/>
      <c r="Q4" s="844"/>
      <c r="R4" s="844"/>
      <c r="S4" s="844"/>
      <c r="T4" s="844"/>
      <c r="U4" s="844"/>
      <c r="V4" s="844"/>
      <c r="W4" s="844"/>
      <c r="X4" s="844"/>
      <c r="Y4" s="844"/>
      <c r="Z4" s="844"/>
      <c r="AA4" s="844"/>
    </row>
    <row r="5" spans="1:27" x14ac:dyDescent="0.2">
      <c r="B5" s="845" t="s">
        <v>155</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row>
    <row r="6" spans="1:27" ht="12.75" customHeight="1" x14ac:dyDescent="0.2">
      <c r="B6" s="851">
        <v>2.1</v>
      </c>
      <c r="C6" s="851"/>
      <c r="D6" s="851"/>
      <c r="E6" s="851"/>
      <c r="F6" s="851"/>
      <c r="G6" s="851"/>
      <c r="H6" s="851"/>
      <c r="I6" s="851"/>
      <c r="J6" s="851"/>
      <c r="K6" s="851"/>
      <c r="L6" s="851"/>
      <c r="M6" s="851"/>
      <c r="N6" s="851"/>
      <c r="O6" s="851"/>
      <c r="P6" s="851"/>
      <c r="Q6" s="851"/>
      <c r="R6" s="851"/>
      <c r="S6" s="851"/>
      <c r="T6" s="851"/>
      <c r="U6" s="851"/>
      <c r="V6" s="851"/>
      <c r="W6" s="851"/>
      <c r="X6" s="851"/>
      <c r="Y6" s="851"/>
      <c r="Z6" s="851"/>
      <c r="AA6" s="851"/>
    </row>
    <row r="7" spans="1:27" ht="12.75" customHeight="1" x14ac:dyDescent="0.2">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row>
    <row r="8" spans="1:27" ht="15.75" customHeight="1" x14ac:dyDescent="0.2">
      <c r="A8" s="131"/>
      <c r="B8" s="132"/>
      <c r="C8" s="132"/>
      <c r="D8" s="132"/>
      <c r="E8" s="132"/>
      <c r="F8" s="132"/>
      <c r="G8" s="132"/>
      <c r="H8" s="132"/>
      <c r="I8" s="133"/>
      <c r="J8" s="133"/>
      <c r="K8" s="132"/>
      <c r="L8" s="132"/>
      <c r="M8" s="132"/>
      <c r="N8" s="132"/>
      <c r="O8" s="132"/>
      <c r="P8" s="132"/>
      <c r="Q8" s="131"/>
      <c r="R8" s="132"/>
      <c r="S8" s="132"/>
      <c r="T8" s="132"/>
      <c r="U8" s="132"/>
      <c r="V8" s="132"/>
      <c r="W8" s="132"/>
      <c r="X8" s="132"/>
      <c r="Y8" s="132"/>
      <c r="Z8" s="132"/>
      <c r="AA8" s="132"/>
    </row>
    <row r="9" spans="1:27" x14ac:dyDescent="0.2">
      <c r="A9" s="134" t="s">
        <v>156</v>
      </c>
      <c r="B9" s="135" t="s">
        <v>157</v>
      </c>
      <c r="C9" s="135" t="s">
        <v>158</v>
      </c>
      <c r="D9" s="135"/>
      <c r="E9" s="135" t="s">
        <v>159</v>
      </c>
      <c r="F9" s="135"/>
      <c r="G9" s="135" t="s">
        <v>160</v>
      </c>
      <c r="H9" s="135"/>
      <c r="I9" s="136" t="s">
        <v>161</v>
      </c>
      <c r="J9" s="136"/>
      <c r="K9" s="135" t="s">
        <v>162</v>
      </c>
      <c r="L9" s="135"/>
      <c r="M9" s="135" t="s">
        <v>163</v>
      </c>
      <c r="N9" s="135"/>
      <c r="O9" s="135" t="s">
        <v>164</v>
      </c>
      <c r="P9" s="135"/>
      <c r="Q9" s="135" t="s">
        <v>165</v>
      </c>
      <c r="R9" s="135"/>
      <c r="S9" s="135" t="s">
        <v>166</v>
      </c>
      <c r="T9" s="135"/>
      <c r="U9" s="135" t="s">
        <v>167</v>
      </c>
      <c r="V9" s="135"/>
      <c r="W9" s="135" t="s">
        <v>168</v>
      </c>
      <c r="X9" s="135"/>
      <c r="Y9" s="135" t="s">
        <v>169</v>
      </c>
      <c r="Z9" s="135"/>
      <c r="AA9" s="135" t="s">
        <v>170</v>
      </c>
    </row>
    <row r="10" spans="1:27" s="128" customFormat="1" ht="6.75" customHeight="1" x14ac:dyDescent="0.2">
      <c r="A10" s="134"/>
      <c r="B10" s="134"/>
      <c r="C10" s="134"/>
      <c r="D10" s="134"/>
      <c r="E10" s="134"/>
      <c r="F10" s="134"/>
      <c r="G10" s="134"/>
      <c r="H10" s="134"/>
      <c r="I10" s="137"/>
      <c r="J10" s="137"/>
      <c r="K10" s="134"/>
      <c r="L10" s="134"/>
      <c r="M10" s="134"/>
      <c r="N10" s="134"/>
      <c r="O10" s="134"/>
      <c r="P10" s="134"/>
      <c r="Q10" s="134"/>
      <c r="R10" s="134"/>
      <c r="S10" s="134"/>
      <c r="T10" s="134"/>
      <c r="U10" s="134"/>
      <c r="V10" s="134"/>
      <c r="W10" s="134"/>
      <c r="X10" s="134"/>
      <c r="Y10" s="134"/>
      <c r="Z10" s="134"/>
      <c r="AA10" s="134"/>
    </row>
    <row r="11" spans="1:27" s="128" customFormat="1" ht="12" hidden="1" customHeight="1" x14ac:dyDescent="0.2">
      <c r="A11" s="134"/>
      <c r="B11" s="134"/>
      <c r="C11" s="134"/>
      <c r="D11" s="134"/>
      <c r="E11" s="134"/>
      <c r="F11" s="134"/>
      <c r="G11" s="134"/>
      <c r="H11" s="134"/>
      <c r="I11" s="137"/>
      <c r="J11" s="137"/>
      <c r="K11" s="134"/>
      <c r="L11" s="134"/>
      <c r="M11" s="134"/>
      <c r="N11" s="134"/>
      <c r="O11" s="134"/>
      <c r="P11" s="134"/>
      <c r="Q11" s="134"/>
      <c r="R11" s="134"/>
      <c r="S11" s="134"/>
      <c r="T11" s="134"/>
      <c r="U11" s="134"/>
      <c r="V11" s="134"/>
      <c r="W11" s="134"/>
      <c r="X11" s="134"/>
      <c r="Y11" s="134"/>
      <c r="Z11" s="134"/>
      <c r="AA11" s="134"/>
    </row>
    <row r="12" spans="1:27" s="128" customFormat="1" ht="17.25" hidden="1" customHeight="1" x14ac:dyDescent="0.2">
      <c r="A12" s="134"/>
      <c r="B12" s="134"/>
      <c r="C12" s="134"/>
      <c r="D12" s="134"/>
      <c r="E12" s="134"/>
      <c r="F12" s="134"/>
      <c r="G12" s="134"/>
      <c r="H12" s="134"/>
      <c r="I12" s="137"/>
      <c r="J12" s="137"/>
      <c r="K12" s="134"/>
      <c r="L12" s="134"/>
      <c r="M12" s="134"/>
      <c r="N12" s="134"/>
      <c r="O12" s="134"/>
      <c r="P12" s="134"/>
      <c r="Q12" s="134"/>
      <c r="R12" s="134"/>
      <c r="S12" s="134"/>
      <c r="T12" s="134"/>
      <c r="U12" s="134"/>
      <c r="V12" s="134"/>
      <c r="W12" s="134"/>
      <c r="X12" s="134"/>
      <c r="Y12" s="134"/>
      <c r="Z12" s="134"/>
      <c r="AA12" s="134"/>
    </row>
    <row r="13" spans="1:27" s="128" customFormat="1" ht="12" hidden="1" customHeight="1" x14ac:dyDescent="0.2">
      <c r="A13" s="134"/>
      <c r="B13" s="134"/>
      <c r="C13" s="134"/>
      <c r="D13" s="134"/>
      <c r="E13" s="134"/>
      <c r="F13" s="134"/>
      <c r="G13" s="134"/>
      <c r="H13" s="134"/>
      <c r="I13" s="137"/>
      <c r="J13" s="137"/>
      <c r="K13" s="134"/>
      <c r="L13" s="134"/>
      <c r="M13" s="134"/>
      <c r="N13" s="134"/>
      <c r="O13" s="134"/>
      <c r="P13" s="134"/>
      <c r="Q13" s="134"/>
      <c r="R13" s="134"/>
      <c r="S13" s="134"/>
      <c r="T13" s="134"/>
      <c r="U13" s="134"/>
      <c r="V13" s="134"/>
      <c r="W13" s="134"/>
      <c r="X13" s="134"/>
      <c r="Y13" s="134"/>
      <c r="Z13" s="134"/>
      <c r="AA13" s="134"/>
    </row>
    <row r="14" spans="1:27" x14ac:dyDescent="0.2">
      <c r="A14" s="138"/>
      <c r="B14" s="83" t="s">
        <v>171</v>
      </c>
      <c r="C14" s="83"/>
      <c r="D14" s="83"/>
      <c r="E14" s="83"/>
      <c r="F14" s="83"/>
      <c r="G14" s="83"/>
      <c r="H14" s="83"/>
      <c r="I14" s="139"/>
      <c r="J14" s="139"/>
      <c r="K14" s="139"/>
      <c r="L14" s="139"/>
      <c r="M14" s="139"/>
      <c r="N14" s="139"/>
      <c r="O14" s="139"/>
      <c r="P14" s="139"/>
      <c r="Q14" s="140"/>
      <c r="R14" s="139"/>
      <c r="S14" s="139"/>
      <c r="T14" s="139"/>
      <c r="U14" s="139"/>
      <c r="V14" s="139"/>
      <c r="W14" s="139"/>
      <c r="X14" s="139"/>
      <c r="Y14" s="139"/>
      <c r="Z14" s="139"/>
      <c r="AA14" s="141"/>
    </row>
    <row r="15" spans="1:27" ht="9.75" customHeight="1" x14ac:dyDescent="0.2">
      <c r="A15" s="138"/>
      <c r="B15" s="83"/>
      <c r="C15" s="83"/>
      <c r="D15" s="83"/>
      <c r="E15" s="83"/>
      <c r="F15" s="83"/>
      <c r="G15" s="83"/>
      <c r="H15" s="83"/>
      <c r="I15" s="141"/>
      <c r="J15" s="141"/>
      <c r="K15" s="141"/>
      <c r="L15" s="141"/>
      <c r="M15" s="141"/>
      <c r="N15" s="141"/>
      <c r="O15" s="141"/>
      <c r="P15" s="141"/>
      <c r="Q15" s="142"/>
      <c r="R15" s="141"/>
      <c r="S15" s="141"/>
      <c r="T15" s="141"/>
      <c r="U15" s="141"/>
      <c r="V15" s="141"/>
      <c r="W15" s="141"/>
      <c r="X15" s="141"/>
      <c r="Y15" s="141"/>
      <c r="Z15" s="141"/>
      <c r="AA15" s="141"/>
    </row>
    <row r="16" spans="1:27" x14ac:dyDescent="0.2">
      <c r="A16" s="143"/>
      <c r="B16" s="86" t="s">
        <v>172</v>
      </c>
      <c r="C16" s="86"/>
      <c r="D16" s="86"/>
      <c r="E16" s="86"/>
      <c r="F16" s="86"/>
      <c r="G16" s="86"/>
      <c r="H16" s="86"/>
      <c r="I16" s="141"/>
      <c r="J16" s="141"/>
      <c r="K16" s="141"/>
      <c r="L16" s="141"/>
      <c r="M16" s="141"/>
      <c r="N16" s="141"/>
      <c r="O16" s="141"/>
      <c r="P16" s="141"/>
      <c r="Q16" s="142"/>
      <c r="R16" s="141"/>
      <c r="S16" s="141"/>
      <c r="T16" s="141"/>
      <c r="U16" s="141"/>
      <c r="V16" s="141"/>
      <c r="W16" s="141"/>
      <c r="X16" s="141"/>
      <c r="Y16" s="141"/>
      <c r="Z16" s="141"/>
      <c r="AA16" s="144"/>
    </row>
    <row r="17" spans="1:27" ht="1.5" customHeight="1" x14ac:dyDescent="0.2">
      <c r="A17" s="143"/>
      <c r="B17" s="86"/>
      <c r="C17" s="86"/>
      <c r="D17" s="86"/>
      <c r="E17" s="86"/>
      <c r="F17" s="86"/>
      <c r="G17" s="86"/>
      <c r="H17" s="86"/>
      <c r="I17" s="141"/>
      <c r="J17" s="141"/>
      <c r="K17" s="141"/>
      <c r="L17" s="141"/>
      <c r="M17" s="141"/>
      <c r="N17" s="141"/>
      <c r="O17" s="141"/>
      <c r="P17" s="141"/>
      <c r="Q17" s="142"/>
      <c r="R17" s="141"/>
      <c r="S17" s="141"/>
      <c r="T17" s="141"/>
      <c r="U17" s="141"/>
      <c r="V17" s="141"/>
      <c r="W17" s="141"/>
      <c r="X17" s="141"/>
      <c r="Y17" s="141"/>
      <c r="Z17" s="141"/>
      <c r="AA17" s="144"/>
    </row>
    <row r="18" spans="1:27" x14ac:dyDescent="0.2">
      <c r="A18" s="143"/>
      <c r="B18" s="145" t="s">
        <v>10</v>
      </c>
      <c r="C18" s="146">
        <v>0</v>
      </c>
      <c r="D18" s="146"/>
      <c r="E18" s="146">
        <v>0</v>
      </c>
      <c r="F18" s="146"/>
      <c r="G18" s="146">
        <v>0</v>
      </c>
      <c r="H18" s="146"/>
      <c r="I18" s="146">
        <v>0</v>
      </c>
      <c r="J18" s="146"/>
      <c r="K18" s="146">
        <v>0</v>
      </c>
      <c r="L18" s="146"/>
      <c r="M18" s="146">
        <v>0</v>
      </c>
      <c r="N18" s="146"/>
      <c r="O18" s="146">
        <v>0</v>
      </c>
      <c r="P18" s="146"/>
      <c r="Q18" s="147">
        <v>0</v>
      </c>
      <c r="R18" s="146"/>
      <c r="S18" s="146">
        <v>0</v>
      </c>
      <c r="T18" s="146"/>
      <c r="U18" s="146">
        <v>0</v>
      </c>
      <c r="V18" s="146"/>
      <c r="W18" s="146">
        <v>0</v>
      </c>
      <c r="X18" s="146"/>
      <c r="Y18" s="146">
        <v>0</v>
      </c>
      <c r="Z18" s="146"/>
      <c r="AA18" s="148">
        <f>SUM(C18:Y18)</f>
        <v>0</v>
      </c>
    </row>
    <row r="19" spans="1:27" ht="12.75" customHeight="1" x14ac:dyDescent="0.2">
      <c r="A19" s="143"/>
      <c r="B19" s="89" t="s">
        <v>173</v>
      </c>
      <c r="C19" s="141">
        <v>0</v>
      </c>
      <c r="D19" s="141"/>
      <c r="E19" s="141">
        <v>0</v>
      </c>
      <c r="F19" s="141"/>
      <c r="G19" s="141">
        <v>0</v>
      </c>
      <c r="H19" s="89"/>
      <c r="I19" s="141">
        <v>0</v>
      </c>
      <c r="J19" s="141"/>
      <c r="K19" s="141">
        <v>0</v>
      </c>
      <c r="L19" s="141"/>
      <c r="M19" s="141">
        <v>0</v>
      </c>
      <c r="N19" s="141"/>
      <c r="O19" s="141">
        <v>0</v>
      </c>
      <c r="P19" s="141"/>
      <c r="Q19" s="142">
        <v>0</v>
      </c>
      <c r="R19" s="141"/>
      <c r="S19" s="141">
        <v>0</v>
      </c>
      <c r="T19" s="141"/>
      <c r="U19" s="141">
        <v>0</v>
      </c>
      <c r="V19" s="141"/>
      <c r="W19" s="141">
        <v>0</v>
      </c>
      <c r="X19" s="141"/>
      <c r="Y19" s="141">
        <v>0</v>
      </c>
      <c r="Z19" s="141"/>
      <c r="AA19" s="141"/>
    </row>
    <row r="20" spans="1:27" x14ac:dyDescent="0.2">
      <c r="A20" s="143"/>
      <c r="B20" s="89" t="s">
        <v>174</v>
      </c>
      <c r="C20" s="141">
        <v>0</v>
      </c>
      <c r="D20" s="141"/>
      <c r="E20" s="141">
        <v>0</v>
      </c>
      <c r="F20" s="141"/>
      <c r="G20" s="141">
        <v>0</v>
      </c>
      <c r="H20" s="89"/>
      <c r="I20" s="141">
        <v>0</v>
      </c>
      <c r="J20" s="141"/>
      <c r="K20" s="141">
        <v>0</v>
      </c>
      <c r="L20" s="141"/>
      <c r="M20" s="141">
        <v>0</v>
      </c>
      <c r="N20" s="141"/>
      <c r="O20" s="141">
        <v>0</v>
      </c>
      <c r="P20" s="141"/>
      <c r="Q20" s="142">
        <v>0</v>
      </c>
      <c r="R20" s="141"/>
      <c r="S20" s="141">
        <v>0</v>
      </c>
      <c r="T20" s="141"/>
      <c r="U20" s="141">
        <v>0</v>
      </c>
      <c r="V20" s="141"/>
      <c r="W20" s="141">
        <v>0</v>
      </c>
      <c r="X20" s="141"/>
      <c r="Y20" s="141">
        <v>0</v>
      </c>
      <c r="Z20" s="141"/>
      <c r="AA20" s="141"/>
    </row>
    <row r="21" spans="1:27" x14ac:dyDescent="0.2">
      <c r="A21" s="143"/>
      <c r="B21" s="89" t="s">
        <v>175</v>
      </c>
      <c r="C21" s="141">
        <v>0</v>
      </c>
      <c r="D21" s="141"/>
      <c r="E21" s="141">
        <v>0</v>
      </c>
      <c r="F21" s="141"/>
      <c r="G21" s="141">
        <v>0</v>
      </c>
      <c r="H21" s="89"/>
      <c r="I21" s="141">
        <v>0</v>
      </c>
      <c r="J21" s="141"/>
      <c r="K21" s="141">
        <v>0</v>
      </c>
      <c r="L21" s="141"/>
      <c r="M21" s="141">
        <v>0</v>
      </c>
      <c r="N21" s="141"/>
      <c r="O21" s="141">
        <v>0</v>
      </c>
      <c r="P21" s="141"/>
      <c r="Q21" s="142">
        <v>0</v>
      </c>
      <c r="R21" s="141"/>
      <c r="S21" s="141">
        <v>0</v>
      </c>
      <c r="T21" s="141"/>
      <c r="U21" s="141">
        <v>0</v>
      </c>
      <c r="V21" s="141"/>
      <c r="W21" s="141">
        <v>0</v>
      </c>
      <c r="X21" s="141"/>
      <c r="Y21" s="141">
        <v>0</v>
      </c>
      <c r="Z21" s="141"/>
      <c r="AA21" s="141"/>
    </row>
    <row r="22" spans="1:27" ht="12" customHeight="1" x14ac:dyDescent="0.2">
      <c r="A22" s="143"/>
      <c r="B22" s="89"/>
      <c r="C22" s="141"/>
      <c r="D22" s="141"/>
      <c r="E22" s="141"/>
      <c r="F22" s="141"/>
      <c r="G22" s="141"/>
      <c r="H22" s="89"/>
      <c r="I22" s="141"/>
      <c r="J22" s="141"/>
      <c r="K22" s="141"/>
      <c r="L22" s="141"/>
      <c r="M22" s="141"/>
      <c r="N22" s="141"/>
      <c r="O22" s="141"/>
      <c r="P22" s="141"/>
      <c r="Q22" s="142"/>
      <c r="R22" s="141"/>
      <c r="S22" s="141"/>
      <c r="T22" s="141"/>
      <c r="U22" s="141"/>
      <c r="V22" s="141"/>
      <c r="W22" s="141"/>
      <c r="X22" s="141"/>
      <c r="Y22" s="141"/>
      <c r="Z22" s="141"/>
      <c r="AA22" s="141"/>
    </row>
    <row r="23" spans="1:27" ht="11.25" hidden="1" customHeight="1" x14ac:dyDescent="0.2">
      <c r="A23" s="143"/>
      <c r="B23" s="89"/>
      <c r="C23" s="89"/>
      <c r="D23" s="89"/>
      <c r="E23" s="89"/>
      <c r="F23" s="89"/>
      <c r="G23" s="89"/>
      <c r="H23" s="89"/>
      <c r="I23" s="141"/>
      <c r="J23" s="141"/>
      <c r="K23" s="141"/>
      <c r="L23" s="141"/>
      <c r="M23" s="141"/>
      <c r="N23" s="141"/>
      <c r="O23" s="141"/>
      <c r="P23" s="141"/>
      <c r="Q23" s="142"/>
      <c r="R23" s="141"/>
      <c r="S23" s="141"/>
      <c r="T23" s="141"/>
      <c r="U23" s="141"/>
      <c r="V23" s="141"/>
      <c r="W23" s="141"/>
      <c r="X23" s="141"/>
      <c r="Y23" s="141"/>
      <c r="Z23" s="141"/>
      <c r="AA23" s="144"/>
    </row>
    <row r="24" spans="1:27" ht="18.75" customHeight="1" x14ac:dyDescent="0.2">
      <c r="A24" s="138" t="s">
        <v>176</v>
      </c>
      <c r="B24" s="145" t="s">
        <v>177</v>
      </c>
      <c r="C24" s="148">
        <v>0</v>
      </c>
      <c r="D24" s="148"/>
      <c r="E24" s="148">
        <v>0</v>
      </c>
      <c r="F24" s="148"/>
      <c r="G24" s="148">
        <v>0</v>
      </c>
      <c r="H24" s="145"/>
      <c r="I24" s="148">
        <v>0</v>
      </c>
      <c r="J24" s="148"/>
      <c r="K24" s="148">
        <v>0</v>
      </c>
      <c r="L24" s="148"/>
      <c r="M24" s="148">
        <v>0</v>
      </c>
      <c r="N24" s="148"/>
      <c r="O24" s="148">
        <v>0</v>
      </c>
      <c r="P24" s="148"/>
      <c r="Q24" s="149">
        <v>0</v>
      </c>
      <c r="R24" s="148"/>
      <c r="S24" s="148">
        <v>0</v>
      </c>
      <c r="T24" s="148"/>
      <c r="U24" s="148">
        <f>SUM(U25:U27)</f>
        <v>2205</v>
      </c>
      <c r="V24" s="148"/>
      <c r="W24" s="148">
        <f>SUM(W25:W27)</f>
        <v>32833</v>
      </c>
      <c r="X24" s="148"/>
      <c r="Y24" s="148">
        <f>SUM(Y25:Y27)</f>
        <v>25320</v>
      </c>
      <c r="Z24" s="148"/>
      <c r="AA24" s="148">
        <f>SUM(C24:Y24)</f>
        <v>60358</v>
      </c>
    </row>
    <row r="25" spans="1:27" ht="25.5" customHeight="1" x14ac:dyDescent="0.2">
      <c r="A25" s="150" t="s">
        <v>178</v>
      </c>
      <c r="B25" s="89" t="s">
        <v>179</v>
      </c>
      <c r="C25" s="151">
        <v>0</v>
      </c>
      <c r="D25" s="151"/>
      <c r="E25" s="151">
        <v>0</v>
      </c>
      <c r="F25" s="151" t="s">
        <v>52</v>
      </c>
      <c r="G25" s="151">
        <v>0</v>
      </c>
      <c r="H25" s="89"/>
      <c r="I25" s="151">
        <v>0</v>
      </c>
      <c r="J25" s="151"/>
      <c r="K25" s="151">
        <v>0</v>
      </c>
      <c r="L25" s="151" t="s">
        <v>52</v>
      </c>
      <c r="M25" s="151">
        <v>0</v>
      </c>
      <c r="N25" s="151"/>
      <c r="O25" s="151">
        <v>0</v>
      </c>
      <c r="P25" s="151"/>
      <c r="Q25" s="152">
        <v>0</v>
      </c>
      <c r="R25" s="151"/>
      <c r="S25" s="151">
        <v>0</v>
      </c>
      <c r="T25" s="151"/>
      <c r="U25" s="151">
        <v>0</v>
      </c>
      <c r="V25" s="151"/>
      <c r="W25" s="151">
        <v>0</v>
      </c>
      <c r="X25" s="151"/>
      <c r="Y25" s="151">
        <v>0</v>
      </c>
      <c r="Z25" s="151"/>
      <c r="AA25" s="151"/>
    </row>
    <row r="26" spans="1:27" ht="14.25" customHeight="1" x14ac:dyDescent="0.2">
      <c r="A26" s="150" t="s">
        <v>180</v>
      </c>
      <c r="B26" s="89" t="s">
        <v>181</v>
      </c>
      <c r="C26" s="151">
        <v>0</v>
      </c>
      <c r="D26" s="151"/>
      <c r="E26" s="151">
        <v>0</v>
      </c>
      <c r="F26" s="151" t="s">
        <v>52</v>
      </c>
      <c r="G26" s="151">
        <v>0</v>
      </c>
      <c r="H26" s="89"/>
      <c r="I26" s="151">
        <v>0</v>
      </c>
      <c r="J26" s="151"/>
      <c r="K26" s="151">
        <v>0</v>
      </c>
      <c r="L26" s="151" t="s">
        <v>52</v>
      </c>
      <c r="M26" s="151">
        <v>0</v>
      </c>
      <c r="N26" s="151"/>
      <c r="O26" s="151">
        <v>0</v>
      </c>
      <c r="P26" s="151"/>
      <c r="Q26" s="152">
        <v>0</v>
      </c>
      <c r="R26" s="151"/>
      <c r="S26" s="151">
        <v>0</v>
      </c>
      <c r="T26" s="151"/>
      <c r="U26" s="151">
        <f>+[10]Hoja2!K12</f>
        <v>2205</v>
      </c>
      <c r="V26" s="151"/>
      <c r="W26" s="151">
        <f>+[10]Hoja2!M12</f>
        <v>32833</v>
      </c>
      <c r="X26" s="151"/>
      <c r="Y26" s="151">
        <f>+[10]Hoja2!O12</f>
        <v>25320</v>
      </c>
      <c r="Z26" s="151"/>
      <c r="AA26" s="151"/>
    </row>
    <row r="27" spans="1:27" ht="5.25" customHeight="1" x14ac:dyDescent="0.2">
      <c r="A27" s="143"/>
      <c r="B27" s="89"/>
      <c r="C27" s="89"/>
      <c r="D27" s="89"/>
      <c r="E27" s="89"/>
      <c r="F27" s="89"/>
      <c r="G27" s="89"/>
      <c r="H27" s="89"/>
      <c r="I27" s="141"/>
      <c r="J27" s="141"/>
      <c r="K27" s="141"/>
      <c r="L27" s="141"/>
      <c r="M27" s="141"/>
      <c r="N27" s="141"/>
      <c r="O27" s="141"/>
      <c r="P27" s="141"/>
      <c r="Q27" s="142"/>
      <c r="R27" s="141"/>
      <c r="S27" s="141"/>
      <c r="T27" s="141"/>
      <c r="U27" s="141"/>
      <c r="V27" s="141"/>
      <c r="W27" s="141"/>
      <c r="X27" s="141"/>
      <c r="Y27" s="141"/>
      <c r="Z27" s="141"/>
      <c r="AA27" s="148"/>
    </row>
    <row r="28" spans="1:27" ht="6.75" customHeight="1" x14ac:dyDescent="0.2">
      <c r="A28" s="150"/>
      <c r="B28" s="89"/>
      <c r="C28" s="89"/>
      <c r="D28" s="89"/>
      <c r="E28" s="89"/>
      <c r="F28" s="89"/>
      <c r="G28" s="89"/>
      <c r="H28" s="89"/>
      <c r="I28" s="153"/>
      <c r="J28" s="153"/>
      <c r="K28" s="153"/>
      <c r="L28" s="153"/>
      <c r="M28" s="153" t="s">
        <v>52</v>
      </c>
      <c r="N28" s="153"/>
      <c r="O28" s="153"/>
      <c r="P28" s="153"/>
      <c r="Q28" s="154"/>
      <c r="R28" s="153"/>
      <c r="S28" s="153"/>
      <c r="T28" s="153"/>
      <c r="U28" s="153"/>
      <c r="V28" s="153"/>
      <c r="W28" s="153"/>
      <c r="X28" s="153"/>
      <c r="Y28" s="153"/>
      <c r="Z28" s="153"/>
      <c r="AA28" s="148"/>
    </row>
    <row r="29" spans="1:27" ht="16.5" customHeight="1" x14ac:dyDescent="0.2">
      <c r="A29" s="138" t="s">
        <v>182</v>
      </c>
      <c r="B29" s="145" t="s">
        <v>183</v>
      </c>
      <c r="C29" s="148">
        <v>33370112.510000002</v>
      </c>
      <c r="D29" s="148"/>
      <c r="E29" s="148">
        <v>30889383.02</v>
      </c>
      <c r="F29" s="148"/>
      <c r="G29" s="148">
        <v>36004720.239999995</v>
      </c>
      <c r="H29" s="148" t="s">
        <v>52</v>
      </c>
      <c r="I29" s="148">
        <v>32195381.430000007</v>
      </c>
      <c r="J29" s="148">
        <v>0</v>
      </c>
      <c r="K29" s="148">
        <v>33451469.929999992</v>
      </c>
      <c r="L29" s="148"/>
      <c r="M29" s="148">
        <v>31592589.439999998</v>
      </c>
      <c r="N29" s="148"/>
      <c r="O29" s="148">
        <v>33258352.060000002</v>
      </c>
      <c r="P29" s="148"/>
      <c r="Q29" s="149">
        <v>35205141.230000019</v>
      </c>
      <c r="R29" s="148"/>
      <c r="S29" s="148">
        <v>34096008.129999995</v>
      </c>
      <c r="T29" s="148"/>
      <c r="U29" s="148">
        <f>+U30</f>
        <v>32241963</v>
      </c>
      <c r="V29" s="148"/>
      <c r="W29" s="148">
        <f>+W30</f>
        <v>35342082</v>
      </c>
      <c r="X29" s="148"/>
      <c r="Y29" s="148">
        <f>+Y30</f>
        <v>29251320</v>
      </c>
      <c r="Z29" s="148"/>
      <c r="AA29" s="148">
        <f>SUM(C29:Y29)</f>
        <v>396898522.99000001</v>
      </c>
    </row>
    <row r="30" spans="1:27" ht="29.25" customHeight="1" x14ac:dyDescent="0.2">
      <c r="A30" s="150" t="s">
        <v>184</v>
      </c>
      <c r="B30" s="89" t="s">
        <v>185</v>
      </c>
      <c r="C30" s="151">
        <v>33370112.510000002</v>
      </c>
      <c r="D30" s="89"/>
      <c r="E30" s="151">
        <v>30889383.02</v>
      </c>
      <c r="F30" s="89"/>
      <c r="G30" s="151">
        <v>36004720.239999995</v>
      </c>
      <c r="H30" s="89"/>
      <c r="I30" s="151">
        <v>32195381.430000007</v>
      </c>
      <c r="J30" s="151"/>
      <c r="K30" s="151">
        <v>33451469.929999992</v>
      </c>
      <c r="L30" s="151" t="s">
        <v>52</v>
      </c>
      <c r="M30" s="151">
        <v>31592589.439999998</v>
      </c>
      <c r="N30" s="151"/>
      <c r="O30" s="151">
        <v>33258352.060000002</v>
      </c>
      <c r="P30" s="151"/>
      <c r="Q30" s="152">
        <v>35205141.230000019</v>
      </c>
      <c r="R30" s="151"/>
      <c r="S30" s="151">
        <v>34096008.129999995</v>
      </c>
      <c r="T30" s="151"/>
      <c r="U30" s="151">
        <f>+[10]Hoja2!K13</f>
        <v>32241963</v>
      </c>
      <c r="V30" s="151"/>
      <c r="W30" s="151">
        <f>+[10]Hoja2!M13</f>
        <v>35342082</v>
      </c>
      <c r="X30" s="151"/>
      <c r="Y30" s="151">
        <v>29251320</v>
      </c>
      <c r="Z30" s="151"/>
      <c r="AA30" s="148" t="s">
        <v>52</v>
      </c>
    </row>
    <row r="31" spans="1:27" ht="6.75" customHeight="1" x14ac:dyDescent="0.2">
      <c r="A31" s="150"/>
      <c r="B31" s="89"/>
      <c r="C31" s="89"/>
      <c r="D31" s="89"/>
      <c r="E31" s="89"/>
      <c r="F31" s="89"/>
      <c r="G31" s="89"/>
      <c r="H31" s="89"/>
      <c r="I31" s="148" t="s">
        <v>52</v>
      </c>
      <c r="J31" s="148"/>
      <c r="K31" s="148" t="s">
        <v>52</v>
      </c>
      <c r="L31" s="148"/>
      <c r="M31" s="148" t="s">
        <v>52</v>
      </c>
      <c r="N31" s="148"/>
      <c r="O31" s="148" t="s">
        <v>52</v>
      </c>
      <c r="P31" s="148"/>
      <c r="Q31" s="149"/>
      <c r="R31" s="148"/>
      <c r="S31" s="148"/>
      <c r="T31" s="148"/>
      <c r="U31" s="148"/>
      <c r="V31" s="148"/>
      <c r="W31" s="148"/>
      <c r="X31" s="148"/>
      <c r="Y31" s="148"/>
      <c r="Z31" s="148"/>
      <c r="AA31" s="148"/>
    </row>
    <row r="32" spans="1:27" ht="27.75" customHeight="1" x14ac:dyDescent="0.2">
      <c r="A32" s="150" t="s">
        <v>52</v>
      </c>
      <c r="B32" s="83" t="s">
        <v>186</v>
      </c>
      <c r="C32" s="83"/>
      <c r="D32" s="83"/>
      <c r="E32" s="83"/>
      <c r="F32" s="83"/>
      <c r="G32" s="83"/>
      <c r="H32" s="83"/>
      <c r="I32" s="148" t="s">
        <v>52</v>
      </c>
      <c r="J32" s="148"/>
      <c r="K32" s="148" t="s">
        <v>52</v>
      </c>
      <c r="L32" s="148"/>
      <c r="M32" s="148" t="s">
        <v>52</v>
      </c>
      <c r="N32" s="148"/>
      <c r="O32" s="148" t="s">
        <v>52</v>
      </c>
      <c r="P32" s="148"/>
      <c r="Q32" s="149"/>
      <c r="R32" s="148"/>
      <c r="S32" s="148"/>
      <c r="T32" s="148"/>
      <c r="U32" s="148"/>
      <c r="V32" s="148"/>
      <c r="W32" s="148"/>
      <c r="X32" s="148"/>
      <c r="Y32" s="148"/>
      <c r="Z32" s="148"/>
      <c r="AA32" s="155"/>
    </row>
    <row r="33" spans="1:27" ht="3.75" customHeight="1" x14ac:dyDescent="0.2">
      <c r="A33" s="150"/>
      <c r="B33" s="89"/>
      <c r="C33" s="89"/>
      <c r="D33" s="89"/>
      <c r="E33" s="89"/>
      <c r="F33" s="89"/>
      <c r="G33" s="89"/>
      <c r="H33" s="89"/>
      <c r="I33" s="148" t="s">
        <v>52</v>
      </c>
      <c r="J33" s="148"/>
      <c r="K33" s="148" t="s">
        <v>52</v>
      </c>
      <c r="L33" s="148"/>
      <c r="M33" s="148" t="s">
        <v>52</v>
      </c>
      <c r="N33" s="148"/>
      <c r="O33" s="148" t="s">
        <v>52</v>
      </c>
      <c r="P33" s="148"/>
      <c r="Q33" s="149"/>
      <c r="R33" s="148"/>
      <c r="S33" s="148"/>
      <c r="T33" s="148"/>
      <c r="U33" s="148"/>
      <c r="V33" s="148"/>
      <c r="W33" s="148"/>
      <c r="X33" s="148"/>
      <c r="Y33" s="148"/>
      <c r="Z33" s="148"/>
      <c r="AA33" s="148"/>
    </row>
    <row r="34" spans="1:27" ht="15" customHeight="1" x14ac:dyDescent="0.2">
      <c r="A34" s="150" t="s">
        <v>187</v>
      </c>
      <c r="B34" s="145" t="s">
        <v>15</v>
      </c>
      <c r="C34" s="148">
        <v>0</v>
      </c>
      <c r="D34" s="148"/>
      <c r="E34" s="148">
        <v>2627595</v>
      </c>
      <c r="F34" s="148"/>
      <c r="G34" s="148">
        <v>16719</v>
      </c>
      <c r="H34" s="145"/>
      <c r="I34" s="148">
        <v>0</v>
      </c>
      <c r="J34" s="148"/>
      <c r="K34" s="148">
        <v>0</v>
      </c>
      <c r="L34" s="148"/>
      <c r="M34" s="148">
        <v>1328329</v>
      </c>
      <c r="N34" s="148"/>
      <c r="O34" s="148">
        <v>0</v>
      </c>
      <c r="P34" s="148"/>
      <c r="Q34" s="149">
        <v>0</v>
      </c>
      <c r="R34" s="148"/>
      <c r="S34" s="148">
        <f>SUM(S35:S40)</f>
        <v>1285692</v>
      </c>
      <c r="T34" s="148"/>
      <c r="U34" s="148">
        <f>SUM(U35:U40)</f>
        <v>0</v>
      </c>
      <c r="V34" s="148"/>
      <c r="W34" s="148">
        <f>SUM(W35:W40)</f>
        <v>1292284</v>
      </c>
      <c r="X34" s="148"/>
      <c r="Y34" s="148">
        <f>SUM(Y35:Y40)</f>
        <v>0</v>
      </c>
      <c r="Z34" s="148"/>
      <c r="AA34" s="148">
        <f>SUM(C34:Y34)</f>
        <v>6550619</v>
      </c>
    </row>
    <row r="35" spans="1:27" ht="10.5" customHeight="1" x14ac:dyDescent="0.2">
      <c r="A35" s="150"/>
      <c r="B35" s="89" t="s">
        <v>188</v>
      </c>
      <c r="C35" s="151">
        <v>0</v>
      </c>
      <c r="D35" s="151"/>
      <c r="E35" s="151">
        <v>0</v>
      </c>
      <c r="F35" s="151"/>
      <c r="G35" s="151">
        <v>0</v>
      </c>
      <c r="H35" s="89"/>
      <c r="I35" s="151">
        <v>0</v>
      </c>
      <c r="J35" s="151"/>
      <c r="K35" s="151">
        <v>0</v>
      </c>
      <c r="L35" s="151"/>
      <c r="M35" s="151">
        <v>0</v>
      </c>
      <c r="N35" s="151"/>
      <c r="O35" s="151">
        <v>0</v>
      </c>
      <c r="P35" s="151"/>
      <c r="Q35" s="152">
        <v>0</v>
      </c>
      <c r="R35" s="151"/>
      <c r="S35" s="151">
        <v>0</v>
      </c>
      <c r="T35" s="151"/>
      <c r="U35" s="151">
        <v>0</v>
      </c>
      <c r="V35" s="151"/>
      <c r="W35" s="151">
        <v>0</v>
      </c>
      <c r="X35" s="151"/>
      <c r="Y35" s="151">
        <v>0</v>
      </c>
      <c r="Z35" s="148"/>
      <c r="AA35" s="148"/>
    </row>
    <row r="36" spans="1:27" ht="12.75" customHeight="1" x14ac:dyDescent="0.2">
      <c r="A36" s="150" t="s">
        <v>189</v>
      </c>
      <c r="B36" s="89" t="s">
        <v>33</v>
      </c>
      <c r="C36" s="151">
        <v>0</v>
      </c>
      <c r="D36" s="151"/>
      <c r="E36" s="151">
        <v>2627595</v>
      </c>
      <c r="F36" s="151"/>
      <c r="G36" s="151">
        <v>16719</v>
      </c>
      <c r="H36" s="89"/>
      <c r="I36" s="151">
        <v>0</v>
      </c>
      <c r="J36" s="151"/>
      <c r="K36" s="151">
        <v>0</v>
      </c>
      <c r="L36" s="151"/>
      <c r="M36" s="151">
        <v>1328329</v>
      </c>
      <c r="N36" s="151"/>
      <c r="O36" s="151">
        <v>0</v>
      </c>
      <c r="P36" s="151"/>
      <c r="Q36" s="152">
        <v>0</v>
      </c>
      <c r="R36" s="151"/>
      <c r="S36" s="151">
        <v>1285692</v>
      </c>
      <c r="T36" s="151"/>
      <c r="U36" s="151">
        <f>+[10]Hoja2!K19</f>
        <v>0</v>
      </c>
      <c r="V36" s="151"/>
      <c r="W36" s="151">
        <f>+[10]Hoja2!M19</f>
        <v>1292284</v>
      </c>
      <c r="X36" s="151"/>
      <c r="Y36" s="151">
        <f>+[10]Hoja2!O19</f>
        <v>0</v>
      </c>
      <c r="Z36" s="151"/>
      <c r="AA36" s="151" t="s">
        <v>52</v>
      </c>
    </row>
    <row r="37" spans="1:27" ht="5.25" customHeight="1" x14ac:dyDescent="0.2">
      <c r="A37" s="150"/>
      <c r="B37" s="89"/>
      <c r="C37" s="151"/>
      <c r="D37" s="151"/>
      <c r="E37" s="151"/>
      <c r="F37" s="151"/>
      <c r="G37" s="151"/>
      <c r="H37" s="89"/>
      <c r="I37" s="151"/>
      <c r="J37" s="151"/>
      <c r="K37" s="151"/>
      <c r="L37" s="151"/>
      <c r="M37" s="151"/>
      <c r="N37" s="151"/>
      <c r="O37" s="151"/>
      <c r="P37" s="151"/>
      <c r="Q37" s="152"/>
      <c r="R37" s="151"/>
      <c r="S37" s="151"/>
      <c r="T37" s="151"/>
      <c r="U37" s="151"/>
      <c r="V37" s="151"/>
      <c r="W37" s="151"/>
      <c r="X37" s="151"/>
      <c r="Y37" s="151"/>
      <c r="Z37" s="151"/>
      <c r="AA37" s="151"/>
    </row>
    <row r="38" spans="1:27" ht="12" customHeight="1" x14ac:dyDescent="0.2">
      <c r="A38" s="150"/>
      <c r="B38" s="83" t="s">
        <v>190</v>
      </c>
      <c r="C38" s="148">
        <v>0</v>
      </c>
      <c r="D38" s="148"/>
      <c r="E38" s="148">
        <v>0</v>
      </c>
      <c r="F38" s="148"/>
      <c r="G38" s="148">
        <v>0</v>
      </c>
      <c r="H38" s="83"/>
      <c r="I38" s="148">
        <v>0</v>
      </c>
      <c r="J38" s="148"/>
      <c r="K38" s="148">
        <v>0</v>
      </c>
      <c r="L38" s="148"/>
      <c r="M38" s="148">
        <v>0</v>
      </c>
      <c r="N38" s="148"/>
      <c r="O38" s="148">
        <v>0</v>
      </c>
      <c r="P38" s="148"/>
      <c r="Q38" s="149">
        <v>0</v>
      </c>
      <c r="R38" s="148"/>
      <c r="S38" s="148">
        <v>0</v>
      </c>
      <c r="T38" s="148"/>
      <c r="U38" s="148">
        <v>0</v>
      </c>
      <c r="V38" s="148"/>
      <c r="W38" s="148">
        <v>0</v>
      </c>
      <c r="X38" s="148"/>
      <c r="Y38" s="148">
        <v>0</v>
      </c>
      <c r="Z38" s="148"/>
      <c r="AA38" s="148">
        <f>SUM(C38:Y38)</f>
        <v>0</v>
      </c>
    </row>
    <row r="39" spans="1:27" ht="11.25" customHeight="1" x14ac:dyDescent="0.2">
      <c r="A39" s="150"/>
      <c r="B39" s="89" t="s">
        <v>191</v>
      </c>
      <c r="C39" s="151">
        <v>0</v>
      </c>
      <c r="D39" s="151"/>
      <c r="E39" s="151">
        <v>0</v>
      </c>
      <c r="F39" s="151"/>
      <c r="G39" s="151">
        <v>0</v>
      </c>
      <c r="H39" s="89"/>
      <c r="I39" s="151">
        <v>0</v>
      </c>
      <c r="J39" s="151"/>
      <c r="K39" s="151">
        <v>0</v>
      </c>
      <c r="L39" s="151"/>
      <c r="M39" s="151">
        <v>0</v>
      </c>
      <c r="N39" s="151"/>
      <c r="O39" s="151">
        <v>0</v>
      </c>
      <c r="P39" s="151"/>
      <c r="Q39" s="152">
        <v>0</v>
      </c>
      <c r="R39" s="151"/>
      <c r="S39" s="151">
        <v>0</v>
      </c>
      <c r="T39" s="151"/>
      <c r="U39" s="151">
        <v>0</v>
      </c>
      <c r="V39" s="151"/>
      <c r="W39" s="151">
        <v>0</v>
      </c>
      <c r="X39" s="151"/>
      <c r="Y39" s="151">
        <v>0</v>
      </c>
      <c r="Z39" s="151"/>
      <c r="AA39" s="151"/>
    </row>
    <row r="40" spans="1:27" ht="11.25" customHeight="1" x14ac:dyDescent="0.2">
      <c r="A40" s="150" t="s">
        <v>52</v>
      </c>
      <c r="B40" s="89" t="s">
        <v>25</v>
      </c>
      <c r="C40" s="151">
        <v>0</v>
      </c>
      <c r="D40" s="151"/>
      <c r="E40" s="151">
        <v>0</v>
      </c>
      <c r="F40" s="151"/>
      <c r="G40" s="151">
        <v>0</v>
      </c>
      <c r="H40" s="89"/>
      <c r="I40" s="151">
        <v>0</v>
      </c>
      <c r="J40" s="151"/>
      <c r="K40" s="151">
        <v>0</v>
      </c>
      <c r="L40" s="151"/>
      <c r="M40" s="151">
        <v>0</v>
      </c>
      <c r="N40" s="151"/>
      <c r="O40" s="151">
        <v>0</v>
      </c>
      <c r="P40" s="151"/>
      <c r="Q40" s="152">
        <v>0</v>
      </c>
      <c r="R40" s="151"/>
      <c r="S40" s="151">
        <v>0</v>
      </c>
      <c r="T40" s="151"/>
      <c r="U40" s="151">
        <v>0</v>
      </c>
      <c r="V40" s="151"/>
      <c r="W40" s="151">
        <v>0</v>
      </c>
      <c r="X40" s="151"/>
      <c r="Y40" s="151">
        <v>0</v>
      </c>
      <c r="Z40" s="151"/>
      <c r="AA40" s="148"/>
    </row>
    <row r="41" spans="1:27" ht="4.5" customHeight="1" x14ac:dyDescent="0.2">
      <c r="A41" s="150"/>
      <c r="B41" s="89"/>
      <c r="C41" s="89"/>
      <c r="D41" s="89"/>
      <c r="E41" s="89"/>
      <c r="F41" s="89"/>
      <c r="G41" s="89"/>
      <c r="H41" s="89"/>
      <c r="I41" s="151"/>
      <c r="J41" s="151"/>
      <c r="K41" s="151"/>
      <c r="L41" s="151"/>
      <c r="M41" s="151"/>
      <c r="N41" s="151"/>
      <c r="O41" s="151"/>
      <c r="P41" s="151"/>
      <c r="Q41" s="152"/>
      <c r="R41" s="151"/>
      <c r="S41" s="151"/>
      <c r="T41" s="151"/>
      <c r="U41" s="151"/>
      <c r="V41" s="151"/>
      <c r="W41" s="151"/>
      <c r="X41" s="151"/>
      <c r="Y41" s="151"/>
      <c r="Z41" s="151"/>
      <c r="AA41" s="148"/>
    </row>
    <row r="42" spans="1:27" ht="12" customHeight="1" x14ac:dyDescent="0.2">
      <c r="A42" s="150" t="s">
        <v>52</v>
      </c>
      <c r="B42" s="145" t="s">
        <v>192</v>
      </c>
      <c r="C42" s="145"/>
      <c r="D42" s="145"/>
      <c r="E42" s="145"/>
      <c r="F42" s="145"/>
      <c r="G42" s="145"/>
      <c r="H42" s="145"/>
      <c r="I42" s="148" t="s">
        <v>52</v>
      </c>
      <c r="J42" s="148"/>
      <c r="K42" s="148" t="s">
        <v>52</v>
      </c>
      <c r="L42" s="148"/>
      <c r="M42" s="148" t="s">
        <v>52</v>
      </c>
      <c r="N42" s="148"/>
      <c r="O42" s="148" t="s">
        <v>52</v>
      </c>
      <c r="P42" s="148"/>
      <c r="Q42" s="149"/>
      <c r="R42" s="148"/>
      <c r="S42" s="148"/>
      <c r="T42" s="148"/>
      <c r="U42" s="148"/>
      <c r="V42" s="148"/>
      <c r="W42" s="148"/>
      <c r="X42" s="148"/>
      <c r="Y42" s="148"/>
      <c r="Z42" s="148"/>
      <c r="AA42" s="148"/>
    </row>
    <row r="43" spans="1:27" ht="18" customHeight="1" x14ac:dyDescent="0.2">
      <c r="A43" s="150" t="s">
        <v>193</v>
      </c>
      <c r="B43" s="156" t="s">
        <v>194</v>
      </c>
      <c r="C43" s="148">
        <v>0</v>
      </c>
      <c r="D43" s="148"/>
      <c r="E43" s="148">
        <v>0</v>
      </c>
      <c r="F43" s="148"/>
      <c r="G43" s="148">
        <v>0</v>
      </c>
      <c r="H43" s="156"/>
      <c r="I43" s="148">
        <v>0</v>
      </c>
      <c r="J43" s="148"/>
      <c r="K43" s="148">
        <v>0</v>
      </c>
      <c r="L43" s="148"/>
      <c r="M43" s="148">
        <v>0</v>
      </c>
      <c r="N43" s="148"/>
      <c r="O43" s="148">
        <v>0</v>
      </c>
      <c r="P43" s="148"/>
      <c r="Q43" s="149">
        <v>0</v>
      </c>
      <c r="R43" s="148"/>
      <c r="S43" s="148">
        <v>0</v>
      </c>
      <c r="T43" s="148"/>
      <c r="U43" s="148">
        <v>0</v>
      </c>
      <c r="V43" s="148"/>
      <c r="W43" s="148">
        <v>0</v>
      </c>
      <c r="X43" s="148"/>
      <c r="Y43" s="148">
        <v>0</v>
      </c>
      <c r="Z43" s="148"/>
      <c r="AA43" s="148">
        <f>SUM(C43:Y43)</f>
        <v>0</v>
      </c>
    </row>
    <row r="44" spans="1:27" ht="12.75" customHeight="1" x14ac:dyDescent="0.2">
      <c r="A44" s="150" t="s">
        <v>195</v>
      </c>
      <c r="B44" s="89" t="s">
        <v>196</v>
      </c>
      <c r="C44" s="151">
        <v>0</v>
      </c>
      <c r="D44" s="151"/>
      <c r="E44" s="151">
        <v>0</v>
      </c>
      <c r="F44" s="151"/>
      <c r="G44" s="151">
        <v>0</v>
      </c>
      <c r="H44" s="89"/>
      <c r="I44" s="151">
        <v>0</v>
      </c>
      <c r="J44" s="151"/>
      <c r="K44" s="151">
        <v>0</v>
      </c>
      <c r="L44" s="151"/>
      <c r="M44" s="151">
        <v>0</v>
      </c>
      <c r="N44" s="151"/>
      <c r="O44" s="151">
        <v>0</v>
      </c>
      <c r="P44" s="151"/>
      <c r="Q44" s="152">
        <v>0</v>
      </c>
      <c r="R44" s="151"/>
      <c r="S44" s="151">
        <v>0</v>
      </c>
      <c r="T44" s="151"/>
      <c r="U44" s="151">
        <v>0</v>
      </c>
      <c r="V44" s="151"/>
      <c r="W44" s="151">
        <v>0</v>
      </c>
      <c r="X44" s="151"/>
      <c r="Y44" s="151">
        <v>0</v>
      </c>
      <c r="Z44" s="151"/>
      <c r="AA44" s="151"/>
    </row>
    <row r="45" spans="1:27" ht="13.5" customHeight="1" x14ac:dyDescent="0.2">
      <c r="A45" s="150"/>
      <c r="B45" s="89" t="s">
        <v>197</v>
      </c>
      <c r="C45" s="151">
        <v>0</v>
      </c>
      <c r="D45" s="151"/>
      <c r="E45" s="151">
        <v>0</v>
      </c>
      <c r="F45" s="151"/>
      <c r="G45" s="151">
        <v>0</v>
      </c>
      <c r="H45" s="89"/>
      <c r="I45" s="151">
        <v>0</v>
      </c>
      <c r="J45" s="151"/>
      <c r="K45" s="151">
        <v>0</v>
      </c>
      <c r="L45" s="151"/>
      <c r="M45" s="151">
        <v>0</v>
      </c>
      <c r="N45" s="151"/>
      <c r="O45" s="151">
        <v>0</v>
      </c>
      <c r="P45" s="151"/>
      <c r="Q45" s="152">
        <v>0</v>
      </c>
      <c r="R45" s="151"/>
      <c r="S45" s="151">
        <v>0</v>
      </c>
      <c r="T45" s="151"/>
      <c r="U45" s="151">
        <v>0</v>
      </c>
      <c r="V45" s="151"/>
      <c r="W45" s="151">
        <v>0</v>
      </c>
      <c r="X45" s="151"/>
      <c r="Y45" s="151">
        <v>0</v>
      </c>
      <c r="Z45" s="151"/>
      <c r="AA45" s="151"/>
    </row>
    <row r="46" spans="1:27" ht="3.75" customHeight="1" x14ac:dyDescent="0.2">
      <c r="A46" s="150" t="s">
        <v>52</v>
      </c>
      <c r="B46" s="156"/>
      <c r="C46" s="148"/>
      <c r="D46" s="148"/>
      <c r="E46" s="148"/>
      <c r="F46" s="148"/>
      <c r="G46" s="148"/>
      <c r="H46" s="156"/>
      <c r="I46" s="148" t="s">
        <v>52</v>
      </c>
      <c r="J46" s="148"/>
      <c r="K46" s="148" t="s">
        <v>52</v>
      </c>
      <c r="L46" s="148"/>
      <c r="M46" s="148" t="s">
        <v>52</v>
      </c>
      <c r="N46" s="148"/>
      <c r="O46" s="148" t="s">
        <v>52</v>
      </c>
      <c r="P46" s="148"/>
      <c r="Q46" s="149"/>
      <c r="R46" s="148"/>
      <c r="S46" s="148"/>
      <c r="T46" s="148"/>
      <c r="U46" s="148"/>
      <c r="V46" s="148"/>
      <c r="W46" s="148"/>
      <c r="X46" s="148"/>
      <c r="Y46" s="148"/>
      <c r="Z46" s="148"/>
      <c r="AA46" s="148"/>
    </row>
    <row r="47" spans="1:27" ht="15.75" customHeight="1" x14ac:dyDescent="0.2">
      <c r="A47" s="157" t="s">
        <v>198</v>
      </c>
      <c r="B47" s="145" t="s">
        <v>199</v>
      </c>
      <c r="C47" s="148">
        <v>0</v>
      </c>
      <c r="D47" s="148"/>
      <c r="E47" s="148">
        <v>0</v>
      </c>
      <c r="F47" s="148"/>
      <c r="G47" s="148">
        <v>0</v>
      </c>
      <c r="H47" s="145"/>
      <c r="I47" s="148">
        <v>0</v>
      </c>
      <c r="J47" s="148"/>
      <c r="K47" s="148">
        <v>0</v>
      </c>
      <c r="L47" s="148"/>
      <c r="M47" s="148">
        <v>0</v>
      </c>
      <c r="N47" s="148"/>
      <c r="O47" s="148">
        <v>0</v>
      </c>
      <c r="P47" s="148"/>
      <c r="Q47" s="149">
        <v>0</v>
      </c>
      <c r="R47" s="148"/>
      <c r="S47" s="148">
        <v>9567.1</v>
      </c>
      <c r="T47" s="148"/>
      <c r="U47" s="148">
        <f>+U48</f>
        <v>0</v>
      </c>
      <c r="V47" s="148"/>
      <c r="W47" s="148">
        <f>+W48</f>
        <v>0</v>
      </c>
      <c r="X47" s="148"/>
      <c r="Y47" s="148">
        <f>+Y48</f>
        <v>10873</v>
      </c>
      <c r="Z47" s="148"/>
      <c r="AA47" s="148">
        <f>SUM(C47:Y47)</f>
        <v>20440.099999999999</v>
      </c>
    </row>
    <row r="48" spans="1:27" ht="29.25" customHeight="1" x14ac:dyDescent="0.2">
      <c r="A48" s="157" t="s">
        <v>200</v>
      </c>
      <c r="B48" s="158" t="s">
        <v>201</v>
      </c>
      <c r="C48" s="151">
        <v>0</v>
      </c>
      <c r="D48" s="151"/>
      <c r="E48" s="151">
        <v>0</v>
      </c>
      <c r="F48" s="151"/>
      <c r="G48" s="151">
        <v>0</v>
      </c>
      <c r="H48" s="158"/>
      <c r="I48" s="151">
        <v>0</v>
      </c>
      <c r="J48" s="151"/>
      <c r="K48" s="151">
        <v>0</v>
      </c>
      <c r="L48" s="151"/>
      <c r="M48" s="151">
        <v>0</v>
      </c>
      <c r="N48" s="151"/>
      <c r="O48" s="151">
        <v>0</v>
      </c>
      <c r="P48" s="151"/>
      <c r="Q48" s="152">
        <v>0</v>
      </c>
      <c r="R48" s="151"/>
      <c r="S48" s="151">
        <v>9567.1</v>
      </c>
      <c r="T48" s="151"/>
      <c r="U48" s="151">
        <f>+[10]Hoja2!K25</f>
        <v>0</v>
      </c>
      <c r="V48" s="151"/>
      <c r="W48" s="151">
        <f>+[10]Hoja2!M25</f>
        <v>0</v>
      </c>
      <c r="X48" s="151"/>
      <c r="Y48" s="151">
        <v>10873</v>
      </c>
      <c r="Z48" s="151"/>
      <c r="AA48" s="148"/>
    </row>
    <row r="49" spans="1:27" ht="5.25" customHeight="1" x14ac:dyDescent="0.2">
      <c r="A49" s="157"/>
      <c r="B49" s="158"/>
      <c r="C49" s="151"/>
      <c r="D49" s="151"/>
      <c r="E49" s="151"/>
      <c r="F49" s="151"/>
      <c r="G49" s="151"/>
      <c r="H49" s="158"/>
      <c r="I49" s="151"/>
      <c r="J49" s="151"/>
      <c r="K49" s="151"/>
      <c r="L49" s="151"/>
      <c r="M49" s="151"/>
      <c r="N49" s="151"/>
      <c r="O49" s="151"/>
      <c r="P49" s="151"/>
      <c r="Q49" s="152"/>
      <c r="R49" s="151"/>
      <c r="S49" s="151"/>
      <c r="T49" s="151"/>
      <c r="U49" s="151"/>
      <c r="V49" s="151"/>
      <c r="W49" s="151"/>
      <c r="X49" s="151"/>
      <c r="Y49" s="151"/>
      <c r="Z49" s="151"/>
      <c r="AA49" s="148"/>
    </row>
    <row r="50" spans="1:27" ht="25.5" customHeight="1" x14ac:dyDescent="0.2">
      <c r="A50" s="157"/>
      <c r="B50" s="159" t="s">
        <v>202</v>
      </c>
      <c r="C50" s="148">
        <v>0</v>
      </c>
      <c r="D50" s="148"/>
      <c r="E50" s="148">
        <v>0</v>
      </c>
      <c r="F50" s="148"/>
      <c r="G50" s="148">
        <v>0</v>
      </c>
      <c r="H50" s="159"/>
      <c r="I50" s="148">
        <v>0</v>
      </c>
      <c r="J50" s="148"/>
      <c r="K50" s="148">
        <v>0</v>
      </c>
      <c r="L50" s="148"/>
      <c r="M50" s="148">
        <v>0</v>
      </c>
      <c r="N50" s="148"/>
      <c r="O50" s="148">
        <v>0</v>
      </c>
      <c r="P50" s="148"/>
      <c r="Q50" s="149">
        <v>0</v>
      </c>
      <c r="R50" s="148"/>
      <c r="S50" s="148">
        <v>0</v>
      </c>
      <c r="T50" s="148"/>
      <c r="U50" s="148">
        <v>0</v>
      </c>
      <c r="V50" s="148"/>
      <c r="W50" s="148">
        <v>0</v>
      </c>
      <c r="X50" s="148"/>
      <c r="Y50" s="148">
        <v>0</v>
      </c>
      <c r="Z50" s="148"/>
      <c r="AA50" s="148">
        <f>SUM(C50:Y50)</f>
        <v>0</v>
      </c>
    </row>
    <row r="51" spans="1:27" ht="27.75" customHeight="1" x14ac:dyDescent="0.2">
      <c r="A51" s="157"/>
      <c r="B51" s="158" t="s">
        <v>203</v>
      </c>
      <c r="C51" s="151">
        <v>0</v>
      </c>
      <c r="D51" s="151"/>
      <c r="E51" s="151">
        <v>0</v>
      </c>
      <c r="F51" s="151"/>
      <c r="G51" s="151">
        <v>0</v>
      </c>
      <c r="H51" s="158"/>
      <c r="I51" s="151">
        <v>0</v>
      </c>
      <c r="J51" s="151"/>
      <c r="K51" s="151">
        <v>0</v>
      </c>
      <c r="L51" s="151"/>
      <c r="M51" s="151">
        <v>0</v>
      </c>
      <c r="N51" s="151"/>
      <c r="O51" s="151">
        <v>0</v>
      </c>
      <c r="P51" s="151"/>
      <c r="Q51" s="152">
        <v>0</v>
      </c>
      <c r="R51" s="151"/>
      <c r="S51" s="151">
        <v>0</v>
      </c>
      <c r="T51" s="151"/>
      <c r="U51" s="151">
        <v>0</v>
      </c>
      <c r="V51" s="151"/>
      <c r="W51" s="151">
        <v>0</v>
      </c>
      <c r="X51" s="151"/>
      <c r="Y51" s="151">
        <v>0</v>
      </c>
      <c r="Z51" s="151"/>
      <c r="AA51" s="148"/>
    </row>
    <row r="52" spans="1:27" ht="3" customHeight="1" x14ac:dyDescent="0.2">
      <c r="A52" s="157"/>
      <c r="B52" s="158"/>
      <c r="C52" s="151"/>
      <c r="D52" s="151"/>
      <c r="E52" s="151"/>
      <c r="F52" s="151"/>
      <c r="G52" s="151"/>
      <c r="H52" s="158"/>
      <c r="I52" s="151"/>
      <c r="J52" s="151"/>
      <c r="K52" s="151"/>
      <c r="L52" s="151"/>
      <c r="M52" s="151"/>
      <c r="N52" s="151"/>
      <c r="O52" s="151"/>
      <c r="P52" s="151"/>
      <c r="Q52" s="152"/>
      <c r="R52" s="151"/>
      <c r="S52" s="151"/>
      <c r="T52" s="151"/>
      <c r="U52" s="151"/>
      <c r="V52" s="151"/>
      <c r="W52" s="151"/>
      <c r="X52" s="151"/>
      <c r="Y52" s="151"/>
      <c r="Z52" s="151"/>
      <c r="AA52" s="148"/>
    </row>
    <row r="53" spans="1:27" ht="17.25" customHeight="1" x14ac:dyDescent="0.2">
      <c r="A53" s="157"/>
      <c r="B53" s="159" t="s">
        <v>204</v>
      </c>
      <c r="C53" s="148">
        <v>0</v>
      </c>
      <c r="D53" s="148"/>
      <c r="E53" s="148">
        <v>0</v>
      </c>
      <c r="F53" s="148"/>
      <c r="G53" s="148">
        <v>0</v>
      </c>
      <c r="H53" s="159"/>
      <c r="I53" s="148">
        <v>0</v>
      </c>
      <c r="J53" s="148"/>
      <c r="K53" s="148">
        <v>0</v>
      </c>
      <c r="L53" s="148"/>
      <c r="M53" s="148">
        <v>0</v>
      </c>
      <c r="N53" s="148"/>
      <c r="O53" s="148">
        <v>0</v>
      </c>
      <c r="P53" s="148"/>
      <c r="Q53" s="149">
        <v>0</v>
      </c>
      <c r="R53" s="148"/>
      <c r="S53" s="148">
        <v>0</v>
      </c>
      <c r="T53" s="148"/>
      <c r="U53" s="148">
        <v>0</v>
      </c>
      <c r="V53" s="148"/>
      <c r="W53" s="148">
        <v>0</v>
      </c>
      <c r="X53" s="148"/>
      <c r="Y53" s="148">
        <v>0</v>
      </c>
      <c r="Z53" s="151"/>
      <c r="AA53" s="148">
        <f>SUM(C53:Y53)</f>
        <v>0</v>
      </c>
    </row>
    <row r="54" spans="1:27" ht="12" customHeight="1" x14ac:dyDescent="0.2">
      <c r="A54" s="157"/>
      <c r="B54" s="158" t="s">
        <v>204</v>
      </c>
      <c r="C54" s="151">
        <v>0</v>
      </c>
      <c r="D54" s="151"/>
      <c r="E54" s="151">
        <v>0</v>
      </c>
      <c r="F54" s="151"/>
      <c r="G54" s="151">
        <v>0</v>
      </c>
      <c r="H54" s="158"/>
      <c r="I54" s="151">
        <v>0</v>
      </c>
      <c r="J54" s="151"/>
      <c r="K54" s="151">
        <v>0</v>
      </c>
      <c r="L54" s="151"/>
      <c r="M54" s="151">
        <v>0</v>
      </c>
      <c r="N54" s="151"/>
      <c r="O54" s="151">
        <v>0</v>
      </c>
      <c r="P54" s="151"/>
      <c r="Q54" s="152">
        <v>0</v>
      </c>
      <c r="R54" s="151"/>
      <c r="S54" s="151">
        <v>0</v>
      </c>
      <c r="T54" s="151"/>
      <c r="U54" s="151">
        <v>0</v>
      </c>
      <c r="V54" s="151"/>
      <c r="W54" s="151">
        <v>0</v>
      </c>
      <c r="X54" s="151"/>
      <c r="Y54" s="151">
        <v>0</v>
      </c>
      <c r="Z54" s="151"/>
      <c r="AA54" s="148"/>
    </row>
    <row r="55" spans="1:27" ht="5.25" customHeight="1" x14ac:dyDescent="0.2">
      <c r="A55" s="150"/>
      <c r="B55" s="156"/>
      <c r="C55" s="156"/>
      <c r="D55" s="156"/>
      <c r="E55" s="156"/>
      <c r="F55" s="156"/>
      <c r="G55" s="156"/>
      <c r="H55" s="156"/>
      <c r="I55" s="148"/>
      <c r="J55" s="148"/>
      <c r="K55" s="148"/>
      <c r="L55" s="148"/>
      <c r="M55" s="148"/>
      <c r="N55" s="148"/>
      <c r="O55" s="148"/>
      <c r="P55" s="148"/>
      <c r="Q55" s="149"/>
      <c r="R55" s="148"/>
      <c r="S55" s="148"/>
      <c r="T55" s="148"/>
      <c r="U55" s="148"/>
      <c r="V55" s="148"/>
      <c r="W55" s="148"/>
      <c r="X55" s="148"/>
      <c r="Y55" s="148"/>
      <c r="Z55" s="148"/>
      <c r="AA55" s="148"/>
    </row>
    <row r="56" spans="1:27" ht="15.75" customHeight="1" x14ac:dyDescent="0.2">
      <c r="A56" s="157" t="s">
        <v>205</v>
      </c>
      <c r="B56" s="160" t="s">
        <v>206</v>
      </c>
      <c r="C56" s="148">
        <v>0</v>
      </c>
      <c r="D56" s="148"/>
      <c r="E56" s="148">
        <v>0</v>
      </c>
      <c r="F56" s="160"/>
      <c r="G56" s="148">
        <v>0</v>
      </c>
      <c r="H56" s="160"/>
      <c r="I56" s="148">
        <v>3466.12</v>
      </c>
      <c r="J56" s="148"/>
      <c r="K56" s="148">
        <v>1383.7399999999998</v>
      </c>
      <c r="L56" s="148"/>
      <c r="M56" s="148">
        <v>79624.210000000006</v>
      </c>
      <c r="N56" s="148"/>
      <c r="O56" s="148">
        <v>0</v>
      </c>
      <c r="P56" s="148">
        <v>0</v>
      </c>
      <c r="Q56" s="149">
        <v>0</v>
      </c>
      <c r="R56" s="148"/>
      <c r="S56" s="148">
        <v>0</v>
      </c>
      <c r="T56" s="148"/>
      <c r="U56" s="148">
        <f>SUM(U57:U62)</f>
        <v>9422</v>
      </c>
      <c r="V56" s="148">
        <f t="shared" ref="V56:Y56" si="0">SUM(V57:V62)</f>
        <v>0</v>
      </c>
      <c r="W56" s="148">
        <f t="shared" si="0"/>
        <v>0</v>
      </c>
      <c r="X56" s="148">
        <f t="shared" si="0"/>
        <v>0</v>
      </c>
      <c r="Y56" s="148">
        <f t="shared" si="0"/>
        <v>3474</v>
      </c>
      <c r="Z56" s="148"/>
      <c r="AA56" s="148">
        <f>SUM(C56:Y56)</f>
        <v>97370.07</v>
      </c>
    </row>
    <row r="57" spans="1:27" x14ac:dyDescent="0.2">
      <c r="A57" s="157"/>
      <c r="B57" s="161" t="s">
        <v>207</v>
      </c>
      <c r="C57" s="151">
        <v>0</v>
      </c>
      <c r="D57" s="151"/>
      <c r="E57" s="151">
        <v>0</v>
      </c>
      <c r="F57" s="151"/>
      <c r="G57" s="151">
        <v>0</v>
      </c>
      <c r="H57" s="161"/>
      <c r="I57" s="151">
        <v>0</v>
      </c>
      <c r="J57" s="151"/>
      <c r="K57" s="151">
        <v>0</v>
      </c>
      <c r="L57" s="151"/>
      <c r="M57" s="151">
        <v>0</v>
      </c>
      <c r="N57" s="151"/>
      <c r="O57" s="151">
        <v>0</v>
      </c>
      <c r="P57" s="151"/>
      <c r="Q57" s="152">
        <v>0</v>
      </c>
      <c r="R57" s="151"/>
      <c r="S57" s="151">
        <v>0</v>
      </c>
      <c r="T57" s="151"/>
      <c r="U57" s="151">
        <v>0</v>
      </c>
      <c r="V57" s="151"/>
      <c r="W57" s="151">
        <v>0</v>
      </c>
      <c r="X57" s="151"/>
      <c r="Y57" s="151">
        <v>0</v>
      </c>
      <c r="Z57" s="148"/>
      <c r="AA57" s="148"/>
    </row>
    <row r="58" spans="1:27" x14ac:dyDescent="0.2">
      <c r="A58" s="157"/>
      <c r="B58" s="161" t="s">
        <v>208</v>
      </c>
      <c r="C58" s="151">
        <v>0</v>
      </c>
      <c r="D58" s="151"/>
      <c r="E58" s="151">
        <v>0</v>
      </c>
      <c r="F58" s="151"/>
      <c r="G58" s="151">
        <v>0</v>
      </c>
      <c r="H58" s="161"/>
      <c r="I58" s="151">
        <v>0</v>
      </c>
      <c r="J58" s="151"/>
      <c r="K58" s="151">
        <v>0</v>
      </c>
      <c r="L58" s="151"/>
      <c r="M58" s="151">
        <v>0</v>
      </c>
      <c r="N58" s="151"/>
      <c r="O58" s="151">
        <v>0</v>
      </c>
      <c r="P58" s="151"/>
      <c r="Q58" s="152">
        <v>0</v>
      </c>
      <c r="R58" s="151"/>
      <c r="S58" s="151">
        <v>0</v>
      </c>
      <c r="T58" s="151"/>
      <c r="U58" s="151">
        <v>0</v>
      </c>
      <c r="V58" s="151"/>
      <c r="W58" s="151">
        <v>0</v>
      </c>
      <c r="X58" s="151"/>
      <c r="Y58" s="151">
        <v>0</v>
      </c>
      <c r="Z58" s="148"/>
      <c r="AA58" s="148"/>
    </row>
    <row r="59" spans="1:27" ht="26.25" customHeight="1" x14ac:dyDescent="0.2">
      <c r="A59" s="157" t="s">
        <v>209</v>
      </c>
      <c r="B59" s="161" t="s">
        <v>210</v>
      </c>
      <c r="C59" s="151">
        <v>0</v>
      </c>
      <c r="D59" s="151"/>
      <c r="E59" s="151">
        <v>0</v>
      </c>
      <c r="F59" s="151"/>
      <c r="G59" s="151">
        <v>0</v>
      </c>
      <c r="H59" s="161"/>
      <c r="I59" s="151">
        <v>3466.12</v>
      </c>
      <c r="J59" s="151"/>
      <c r="K59" s="151">
        <v>1383.7399999999998</v>
      </c>
      <c r="L59" s="151"/>
      <c r="M59" s="151">
        <v>79624.210000000006</v>
      </c>
      <c r="N59" s="151"/>
      <c r="O59" s="151">
        <v>0</v>
      </c>
      <c r="P59" s="151"/>
      <c r="Q59" s="151">
        <v>0</v>
      </c>
      <c r="R59" s="151"/>
      <c r="S59" s="151">
        <v>0</v>
      </c>
      <c r="T59" s="151">
        <v>0</v>
      </c>
      <c r="U59" s="151">
        <f>+[10]Hoja2!K26</f>
        <v>9422</v>
      </c>
      <c r="V59" s="151">
        <v>0</v>
      </c>
      <c r="W59" s="151">
        <f>+[10]Hoja2!M26</f>
        <v>0</v>
      </c>
      <c r="X59" s="151">
        <v>0</v>
      </c>
      <c r="Y59" s="151">
        <f>+[10]Hoja2!O26</f>
        <v>3474</v>
      </c>
      <c r="Z59" s="151"/>
      <c r="AA59" s="148"/>
    </row>
    <row r="60" spans="1:27" ht="12" customHeight="1" x14ac:dyDescent="0.2">
      <c r="A60" s="157"/>
      <c r="B60" s="161" t="s">
        <v>211</v>
      </c>
      <c r="C60" s="151">
        <v>0</v>
      </c>
      <c r="D60" s="151"/>
      <c r="E60" s="151">
        <v>0</v>
      </c>
      <c r="F60" s="151"/>
      <c r="G60" s="151">
        <v>0</v>
      </c>
      <c r="H60" s="161"/>
      <c r="I60" s="151">
        <v>0</v>
      </c>
      <c r="J60" s="151"/>
      <c r="K60" s="151">
        <v>0</v>
      </c>
      <c r="L60" s="151"/>
      <c r="M60" s="151">
        <v>0</v>
      </c>
      <c r="N60" s="151"/>
      <c r="O60" s="151">
        <v>0</v>
      </c>
      <c r="P60" s="151"/>
      <c r="Q60" s="152">
        <v>0</v>
      </c>
      <c r="R60" s="151"/>
      <c r="S60" s="151">
        <v>0</v>
      </c>
      <c r="T60" s="151"/>
      <c r="U60" s="151">
        <v>0</v>
      </c>
      <c r="V60" s="151"/>
      <c r="W60" s="151">
        <v>0</v>
      </c>
      <c r="X60" s="151"/>
      <c r="Y60" s="151">
        <v>0</v>
      </c>
      <c r="Z60" s="151"/>
      <c r="AA60" s="148"/>
    </row>
    <row r="61" spans="1:27" ht="12" customHeight="1" x14ac:dyDescent="0.2">
      <c r="A61" s="157"/>
      <c r="B61" s="161" t="s">
        <v>212</v>
      </c>
      <c r="C61" s="151">
        <v>0</v>
      </c>
      <c r="D61" s="151"/>
      <c r="E61" s="151">
        <v>0</v>
      </c>
      <c r="F61" s="151"/>
      <c r="G61" s="151">
        <v>0</v>
      </c>
      <c r="H61" s="161"/>
      <c r="I61" s="151">
        <v>0</v>
      </c>
      <c r="J61" s="151"/>
      <c r="K61" s="151">
        <v>0</v>
      </c>
      <c r="L61" s="151"/>
      <c r="M61" s="151">
        <v>0</v>
      </c>
      <c r="N61" s="151"/>
      <c r="O61" s="151">
        <v>0</v>
      </c>
      <c r="P61" s="151"/>
      <c r="Q61" s="152">
        <v>0</v>
      </c>
      <c r="R61" s="151"/>
      <c r="S61" s="151">
        <v>0</v>
      </c>
      <c r="T61" s="151"/>
      <c r="U61" s="151">
        <v>0</v>
      </c>
      <c r="V61" s="151"/>
      <c r="W61" s="151">
        <v>0</v>
      </c>
      <c r="X61" s="151"/>
      <c r="Y61" s="151">
        <v>0</v>
      </c>
      <c r="Z61" s="151"/>
      <c r="AA61" s="148"/>
    </row>
    <row r="62" spans="1:27" ht="12.75" customHeight="1" x14ac:dyDescent="0.2">
      <c r="A62" s="157" t="s">
        <v>213</v>
      </c>
      <c r="B62" s="162" t="s">
        <v>206</v>
      </c>
      <c r="C62" s="162"/>
      <c r="D62" s="162"/>
      <c r="E62" s="162"/>
      <c r="F62" s="162"/>
      <c r="G62" s="162"/>
      <c r="H62" s="162"/>
      <c r="I62" s="151">
        <v>0</v>
      </c>
      <c r="J62" s="151"/>
      <c r="K62" s="151">
        <v>0</v>
      </c>
      <c r="L62" s="151"/>
      <c r="M62" s="151">
        <v>0</v>
      </c>
      <c r="N62" s="151"/>
      <c r="O62" s="151">
        <v>0</v>
      </c>
      <c r="P62" s="151">
        <v>0</v>
      </c>
      <c r="Q62" s="152">
        <v>0</v>
      </c>
      <c r="R62" s="151"/>
      <c r="S62" s="151">
        <v>0</v>
      </c>
      <c r="T62" s="151"/>
      <c r="U62" s="151">
        <v>0</v>
      </c>
      <c r="V62" s="151"/>
      <c r="W62" s="151">
        <v>0</v>
      </c>
      <c r="X62" s="151"/>
      <c r="Y62" s="151">
        <v>0</v>
      </c>
      <c r="Z62" s="151"/>
      <c r="AA62" s="148"/>
    </row>
    <row r="63" spans="1:27" ht="14.25" customHeight="1" x14ac:dyDescent="0.2">
      <c r="A63" s="131"/>
      <c r="B63" s="163" t="s">
        <v>214</v>
      </c>
      <c r="C63" s="148">
        <v>33370112.510000002</v>
      </c>
      <c r="D63" s="148"/>
      <c r="E63" s="148">
        <v>33516978.02</v>
      </c>
      <c r="F63" s="148"/>
      <c r="G63" s="148">
        <v>36021439.239999995</v>
      </c>
      <c r="H63" s="148"/>
      <c r="I63" s="148">
        <v>32198847.550000008</v>
      </c>
      <c r="J63" s="148"/>
      <c r="K63" s="148">
        <v>33452853.669999991</v>
      </c>
      <c r="L63" s="148"/>
      <c r="M63" s="148">
        <v>33000542.649999999</v>
      </c>
      <c r="N63" s="148"/>
      <c r="O63" s="148">
        <v>33258352.060000002</v>
      </c>
      <c r="P63" s="148">
        <v>0</v>
      </c>
      <c r="Q63" s="149">
        <v>35205141.230000019</v>
      </c>
      <c r="R63" s="148">
        <v>0</v>
      </c>
      <c r="S63" s="148">
        <v>35391267.229999997</v>
      </c>
      <c r="T63" s="148"/>
      <c r="U63" s="148">
        <f>+U56+U47+U43+U34++U29+U24</f>
        <v>32253590</v>
      </c>
      <c r="V63" s="148"/>
      <c r="W63" s="148">
        <f>+W56+W47+W43+W34++W29+W24</f>
        <v>36667199</v>
      </c>
      <c r="X63" s="148"/>
      <c r="Y63" s="148">
        <f>+Y56+Y47+Y43+Y34++Y29+Y24</f>
        <v>29290987</v>
      </c>
      <c r="Z63" s="148"/>
      <c r="AA63" s="148">
        <f>SUM(C63:Y63)</f>
        <v>403627310.16000003</v>
      </c>
    </row>
    <row r="64" spans="1:27" ht="6" customHeight="1" x14ac:dyDescent="0.2">
      <c r="A64" s="157"/>
      <c r="B64" s="161"/>
      <c r="C64" s="161"/>
      <c r="D64" s="161"/>
      <c r="E64" s="161"/>
      <c r="F64" s="161"/>
      <c r="G64" s="161"/>
      <c r="H64" s="161"/>
      <c r="I64" s="151"/>
      <c r="J64" s="151"/>
      <c r="K64" s="151"/>
      <c r="L64" s="151"/>
      <c r="M64" s="151" t="s">
        <v>52</v>
      </c>
      <c r="N64" s="151"/>
      <c r="O64" s="151"/>
      <c r="P64" s="151"/>
      <c r="Q64" s="152"/>
      <c r="R64" s="151"/>
      <c r="S64" s="151"/>
      <c r="T64" s="151"/>
      <c r="U64" s="151"/>
      <c r="V64" s="151"/>
      <c r="W64" s="151"/>
      <c r="X64" s="151"/>
      <c r="Y64" s="151"/>
      <c r="Z64" s="151"/>
      <c r="AA64" s="151"/>
    </row>
    <row r="65" spans="1:27" ht="21.75" customHeight="1" x14ac:dyDescent="0.2">
      <c r="A65" s="157"/>
      <c r="B65" s="847" t="s">
        <v>54</v>
      </c>
      <c r="C65" s="847"/>
      <c r="D65" s="847"/>
      <c r="E65" s="847"/>
      <c r="F65" s="847"/>
      <c r="G65" s="847"/>
      <c r="H65" s="847"/>
      <c r="I65" s="847"/>
      <c r="J65" s="847"/>
      <c r="K65" s="847"/>
      <c r="L65" s="847"/>
      <c r="M65" s="847"/>
      <c r="N65" s="847"/>
      <c r="O65" s="847"/>
      <c r="P65" s="847"/>
      <c r="Q65" s="847"/>
      <c r="R65" s="847"/>
      <c r="S65" s="847"/>
      <c r="T65" s="847"/>
      <c r="U65" s="847"/>
      <c r="V65" s="847"/>
      <c r="W65" s="847"/>
      <c r="X65" s="847"/>
      <c r="Y65" s="847"/>
      <c r="Z65" s="847"/>
      <c r="AA65" s="847"/>
    </row>
    <row r="66" spans="1:27" ht="21.75" customHeight="1" x14ac:dyDescent="0.2">
      <c r="A66" s="157"/>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1:27" ht="24.75" customHeight="1" x14ac:dyDescent="0.2">
      <c r="A67" s="157"/>
      <c r="B67" s="164"/>
      <c r="C67" s="164"/>
      <c r="D67" s="164"/>
      <c r="E67" s="164"/>
      <c r="F67" s="164"/>
      <c r="G67" s="164"/>
      <c r="H67" s="164"/>
      <c r="I67" s="164"/>
      <c r="J67" s="164"/>
      <c r="K67" s="164"/>
      <c r="L67" s="164"/>
      <c r="M67" s="164"/>
      <c r="N67" s="164"/>
      <c r="O67" s="164"/>
      <c r="P67" s="164"/>
      <c r="Q67" s="165"/>
      <c r="R67" s="164"/>
      <c r="S67" s="164"/>
      <c r="T67" s="164"/>
      <c r="U67" s="164"/>
      <c r="V67" s="164"/>
      <c r="W67" s="164"/>
      <c r="X67" s="164"/>
      <c r="Y67" s="164"/>
      <c r="Z67" s="164"/>
      <c r="AA67" s="164"/>
    </row>
    <row r="68" spans="1:27" ht="42" customHeight="1" x14ac:dyDescent="0.2">
      <c r="A68" s="157"/>
      <c r="B68" s="164"/>
      <c r="C68" s="164"/>
      <c r="D68" s="164"/>
      <c r="E68" s="164"/>
      <c r="F68" s="164"/>
      <c r="G68" s="164"/>
      <c r="H68" s="164"/>
      <c r="I68" s="164"/>
      <c r="J68" s="164"/>
      <c r="K68" s="164"/>
      <c r="L68" s="164"/>
      <c r="M68" s="164"/>
      <c r="N68" s="164"/>
      <c r="O68" s="164"/>
      <c r="P68" s="164"/>
      <c r="Q68" s="165"/>
      <c r="R68" s="164"/>
      <c r="S68" s="164"/>
      <c r="T68" s="164"/>
      <c r="U68" s="164"/>
      <c r="V68" s="164"/>
      <c r="W68" s="164"/>
      <c r="X68" s="164"/>
      <c r="Y68" s="164"/>
      <c r="Z68" s="164"/>
      <c r="AA68" s="164"/>
    </row>
    <row r="69" spans="1:27" ht="21.75" customHeight="1" x14ac:dyDescent="0.2">
      <c r="A69" s="157"/>
      <c r="B69" s="164"/>
      <c r="C69" s="164"/>
      <c r="D69" s="164"/>
      <c r="E69" s="164"/>
      <c r="F69" s="164"/>
      <c r="G69" s="164"/>
      <c r="H69" s="164"/>
      <c r="I69" s="164"/>
      <c r="J69" s="164"/>
      <c r="K69" s="164"/>
      <c r="L69" s="164"/>
      <c r="M69" s="164"/>
      <c r="N69" s="164"/>
      <c r="O69" s="164"/>
      <c r="P69" s="164"/>
      <c r="Q69" s="165"/>
      <c r="R69" s="164"/>
      <c r="S69" s="164"/>
      <c r="T69" s="164"/>
      <c r="U69" s="164"/>
      <c r="V69" s="164"/>
      <c r="W69" s="164"/>
      <c r="X69" s="164"/>
      <c r="Y69" s="164"/>
      <c r="Z69" s="164"/>
      <c r="AA69" s="164"/>
    </row>
    <row r="70" spans="1:27" ht="30.75" customHeight="1" x14ac:dyDescent="0.2">
      <c r="A70" s="157"/>
      <c r="B70" s="161"/>
      <c r="C70" s="161"/>
      <c r="D70" s="161"/>
      <c r="E70" s="161"/>
      <c r="F70" s="161"/>
      <c r="G70" s="161"/>
      <c r="H70" s="161"/>
      <c r="I70" s="151"/>
      <c r="J70" s="151"/>
      <c r="K70" s="151"/>
      <c r="L70" s="151"/>
      <c r="M70" s="151"/>
      <c r="N70" s="151"/>
      <c r="O70" s="151"/>
      <c r="P70" s="151"/>
      <c r="Q70" s="152"/>
      <c r="R70" s="151"/>
      <c r="S70" s="151"/>
      <c r="T70" s="151"/>
      <c r="U70" s="151"/>
      <c r="V70" s="151"/>
      <c r="W70" s="151"/>
      <c r="X70" s="151"/>
      <c r="Y70" s="151"/>
      <c r="Z70" s="151"/>
      <c r="AA70" s="151"/>
    </row>
    <row r="71" spans="1:27" ht="39.75" customHeight="1" x14ac:dyDescent="0.2">
      <c r="A71" s="157"/>
      <c r="B71" s="161"/>
      <c r="C71" s="161"/>
      <c r="D71" s="161"/>
      <c r="E71" s="161"/>
      <c r="F71" s="161"/>
      <c r="G71" s="161"/>
      <c r="H71" s="161"/>
      <c r="I71" s="151"/>
      <c r="J71" s="151"/>
      <c r="K71" s="151"/>
      <c r="L71" s="151"/>
      <c r="M71" s="151"/>
      <c r="N71" s="151"/>
      <c r="O71" s="151"/>
      <c r="P71" s="151"/>
      <c r="Q71" s="152"/>
      <c r="R71" s="151"/>
      <c r="S71" s="151"/>
      <c r="T71" s="151"/>
      <c r="U71" s="151"/>
      <c r="V71" s="151"/>
      <c r="W71" s="151"/>
      <c r="X71" s="151"/>
      <c r="Y71" s="151"/>
      <c r="Z71" s="151"/>
      <c r="AA71" s="151"/>
    </row>
    <row r="72" spans="1:27" ht="69" customHeight="1" x14ac:dyDescent="0.2">
      <c r="A72" s="157"/>
      <c r="B72" s="161"/>
      <c r="C72" s="161"/>
      <c r="D72" s="161"/>
      <c r="E72" s="161"/>
      <c r="F72" s="161"/>
      <c r="G72" s="161"/>
      <c r="H72" s="161"/>
      <c r="I72" s="151"/>
      <c r="J72" s="151"/>
      <c r="K72" s="151"/>
      <c r="L72" s="151"/>
      <c r="M72" s="151"/>
      <c r="N72" s="151"/>
      <c r="O72" s="151"/>
      <c r="P72" s="151"/>
      <c r="Q72" s="152"/>
      <c r="R72" s="151"/>
      <c r="S72" s="151"/>
      <c r="T72" s="151"/>
      <c r="U72" s="151"/>
      <c r="V72" s="151"/>
      <c r="W72" s="151"/>
      <c r="X72" s="151"/>
      <c r="Y72" s="151"/>
      <c r="Z72" s="151"/>
      <c r="AA72" s="151"/>
    </row>
    <row r="73" spans="1:27" ht="15.75" customHeight="1" x14ac:dyDescent="0.2">
      <c r="A73" s="134" t="s">
        <v>156</v>
      </c>
      <c r="B73" s="166" t="s">
        <v>157</v>
      </c>
      <c r="C73" s="166" t="s">
        <v>158</v>
      </c>
      <c r="D73" s="166"/>
      <c r="E73" s="166" t="s">
        <v>159</v>
      </c>
      <c r="F73" s="166"/>
      <c r="G73" s="166" t="s">
        <v>160</v>
      </c>
      <c r="H73" s="166"/>
      <c r="I73" s="167" t="s">
        <v>161</v>
      </c>
      <c r="J73" s="167"/>
      <c r="K73" s="166" t="s">
        <v>162</v>
      </c>
      <c r="L73" s="166"/>
      <c r="M73" s="166" t="s">
        <v>163</v>
      </c>
      <c r="N73" s="166"/>
      <c r="O73" s="166" t="s">
        <v>164</v>
      </c>
      <c r="P73" s="166"/>
      <c r="Q73" s="166" t="s">
        <v>165</v>
      </c>
      <c r="R73" s="166"/>
      <c r="S73" s="166" t="s">
        <v>166</v>
      </c>
      <c r="T73" s="166"/>
      <c r="U73" s="166" t="s">
        <v>167</v>
      </c>
      <c r="V73" s="166"/>
      <c r="W73" s="166" t="s">
        <v>168</v>
      </c>
      <c r="X73" s="166"/>
      <c r="Y73" s="166" t="s">
        <v>169</v>
      </c>
      <c r="Z73" s="166"/>
      <c r="AA73" s="166" t="s">
        <v>170</v>
      </c>
    </row>
    <row r="74" spans="1:27" ht="14.25" customHeight="1" x14ac:dyDescent="0.2">
      <c r="A74" s="168">
        <v>5</v>
      </c>
      <c r="B74" s="169" t="s">
        <v>215</v>
      </c>
      <c r="C74" s="169"/>
      <c r="D74" s="169"/>
      <c r="E74" s="169"/>
      <c r="F74" s="169"/>
      <c r="G74" s="169"/>
      <c r="H74" s="169"/>
      <c r="I74" s="148" t="s">
        <v>52</v>
      </c>
      <c r="J74" s="148"/>
      <c r="K74" s="148" t="s">
        <v>52</v>
      </c>
      <c r="L74" s="148"/>
      <c r="M74" s="151" t="s">
        <v>52</v>
      </c>
      <c r="N74" s="151"/>
      <c r="O74" s="151"/>
      <c r="P74" s="151"/>
      <c r="Q74" s="152"/>
      <c r="R74" s="151"/>
      <c r="S74" s="151"/>
      <c r="T74" s="151"/>
      <c r="U74" s="151"/>
      <c r="V74" s="151"/>
      <c r="W74" s="151"/>
      <c r="X74" s="151"/>
      <c r="Y74" s="151"/>
      <c r="Z74" s="151"/>
      <c r="AA74" s="148"/>
    </row>
    <row r="75" spans="1:27" ht="13.5" customHeight="1" x14ac:dyDescent="0.2">
      <c r="A75" s="170">
        <v>5.0999999999999996</v>
      </c>
      <c r="B75" s="171" t="s">
        <v>216</v>
      </c>
      <c r="C75" s="171"/>
      <c r="D75" s="171"/>
      <c r="E75" s="171"/>
      <c r="F75" s="171"/>
      <c r="G75" s="171"/>
      <c r="H75" s="171"/>
      <c r="I75" s="151"/>
      <c r="J75" s="151"/>
      <c r="K75" s="151"/>
      <c r="L75" s="151"/>
      <c r="M75" s="151" t="s">
        <v>52</v>
      </c>
      <c r="N75" s="151"/>
      <c r="O75" s="151"/>
      <c r="P75" s="151"/>
      <c r="Q75" s="152"/>
      <c r="R75" s="151"/>
      <c r="S75" s="151"/>
      <c r="T75" s="151"/>
      <c r="U75" s="151"/>
      <c r="V75" s="151"/>
      <c r="W75" s="151"/>
      <c r="X75" s="151"/>
      <c r="Y75" s="151"/>
      <c r="Z75" s="151"/>
      <c r="AA75" s="148"/>
    </row>
    <row r="76" spans="1:27" ht="15.75" customHeight="1" x14ac:dyDescent="0.2">
      <c r="A76" s="157" t="s">
        <v>217</v>
      </c>
      <c r="B76" s="160" t="s">
        <v>19</v>
      </c>
      <c r="C76" s="148">
        <v>12192616.27</v>
      </c>
      <c r="D76" s="148"/>
      <c r="E76" s="148">
        <v>13497380.02</v>
      </c>
      <c r="F76" s="148"/>
      <c r="G76" s="148">
        <v>13990558.560000002</v>
      </c>
      <c r="H76" s="160"/>
      <c r="I76" s="148">
        <v>16034933.359999999</v>
      </c>
      <c r="J76" s="148" t="s">
        <v>52</v>
      </c>
      <c r="K76" s="148">
        <v>13474853.199999996</v>
      </c>
      <c r="L76" s="148"/>
      <c r="M76" s="148">
        <v>19282003.900000006</v>
      </c>
      <c r="N76" s="148"/>
      <c r="O76" s="148">
        <v>13473989.539999992</v>
      </c>
      <c r="P76" s="148"/>
      <c r="Q76" s="149">
        <v>13043375.100000009</v>
      </c>
      <c r="R76" s="148">
        <v>0</v>
      </c>
      <c r="S76" s="148">
        <v>12283706.819999993</v>
      </c>
      <c r="T76" s="148"/>
      <c r="U76" s="148">
        <f>SUM(U77:U82)</f>
        <v>14195684</v>
      </c>
      <c r="V76" s="148"/>
      <c r="W76" s="148">
        <f>SUM(W77:W82)</f>
        <v>12436985</v>
      </c>
      <c r="X76" s="148"/>
      <c r="Y76" s="148">
        <f>SUM(Y77:Y82)</f>
        <v>20903280</v>
      </c>
      <c r="Z76" s="148"/>
      <c r="AA76" s="148">
        <f>SUM(C76:Y76)</f>
        <v>174809365.76999998</v>
      </c>
    </row>
    <row r="77" spans="1:27" ht="12" customHeight="1" x14ac:dyDescent="0.2">
      <c r="A77" s="157" t="s">
        <v>218</v>
      </c>
      <c r="B77" s="161" t="s">
        <v>219</v>
      </c>
      <c r="C77" s="151">
        <v>4369891.3600000003</v>
      </c>
      <c r="D77" s="151"/>
      <c r="E77" s="151">
        <v>4686688.9099999992</v>
      </c>
      <c r="F77" s="151"/>
      <c r="G77" s="151">
        <v>5044482.9400000013</v>
      </c>
      <c r="H77" s="161"/>
      <c r="I77" s="151">
        <v>4796397.0999999978</v>
      </c>
      <c r="J77" s="151"/>
      <c r="K77" s="151">
        <v>4782009.8500000015</v>
      </c>
      <c r="L77" s="151"/>
      <c r="M77" s="151">
        <v>7167849.4199999981</v>
      </c>
      <c r="N77" s="151"/>
      <c r="O77" s="151">
        <v>4801010.0300000012</v>
      </c>
      <c r="P77" s="151"/>
      <c r="Q77" s="152">
        <v>4773921.700000003</v>
      </c>
      <c r="R77" s="151">
        <v>0</v>
      </c>
      <c r="S77" s="151">
        <v>4772129.4799999967</v>
      </c>
      <c r="T77" s="151"/>
      <c r="U77" s="151">
        <f>+[10]Hoja2!K38</f>
        <v>5768137</v>
      </c>
      <c r="V77" s="151"/>
      <c r="W77" s="151">
        <f>+[10]Hoja2!M38</f>
        <v>6202616</v>
      </c>
      <c r="X77" s="151"/>
      <c r="Y77" s="151">
        <f>+[10]Hoja2!O38</f>
        <v>5061042</v>
      </c>
      <c r="Z77" s="151"/>
      <c r="AA77" s="148"/>
    </row>
    <row r="78" spans="1:27" ht="13.5" customHeight="1" x14ac:dyDescent="0.2">
      <c r="A78" s="157" t="s">
        <v>220</v>
      </c>
      <c r="B78" s="161" t="s">
        <v>221</v>
      </c>
      <c r="C78" s="151">
        <v>1406461.67</v>
      </c>
      <c r="D78" s="151"/>
      <c r="E78" s="151">
        <v>1506300.5700000003</v>
      </c>
      <c r="F78" s="151"/>
      <c r="G78" s="151">
        <v>1553613.04</v>
      </c>
      <c r="H78" s="161"/>
      <c r="I78" s="151">
        <v>1574380.9799999995</v>
      </c>
      <c r="J78" s="151"/>
      <c r="K78" s="151">
        <v>1594843.08</v>
      </c>
      <c r="L78" s="151"/>
      <c r="M78" s="151">
        <v>2414914.91</v>
      </c>
      <c r="N78" s="151"/>
      <c r="O78" s="151">
        <v>1667578.5</v>
      </c>
      <c r="P78" s="151"/>
      <c r="Q78" s="152">
        <v>1671414.5099999998</v>
      </c>
      <c r="R78" s="151">
        <v>0</v>
      </c>
      <c r="S78" s="151">
        <v>1530939.0600000005</v>
      </c>
      <c r="T78" s="151"/>
      <c r="U78" s="151">
        <f>+[10]Hoja2!K39</f>
        <v>1439143</v>
      </c>
      <c r="V78" s="151"/>
      <c r="W78" s="151">
        <f>+[10]Hoja2!M39</f>
        <v>2119242</v>
      </c>
      <c r="X78" s="151"/>
      <c r="Y78" s="151">
        <f>+[10]Hoja2!O39</f>
        <v>2241404</v>
      </c>
      <c r="Z78" s="151"/>
      <c r="AA78" s="148"/>
    </row>
    <row r="79" spans="1:27" ht="12" customHeight="1" x14ac:dyDescent="0.2">
      <c r="A79" s="157" t="s">
        <v>222</v>
      </c>
      <c r="B79" s="161" t="s">
        <v>223</v>
      </c>
      <c r="C79" s="151">
        <v>464528.44</v>
      </c>
      <c r="D79" s="151"/>
      <c r="E79" s="151">
        <v>434903.96</v>
      </c>
      <c r="F79" s="151"/>
      <c r="G79" s="151">
        <v>550237.35</v>
      </c>
      <c r="H79" s="161"/>
      <c r="I79" s="151">
        <v>907161.60999999987</v>
      </c>
      <c r="J79" s="151"/>
      <c r="K79" s="151">
        <v>776889.37000000011</v>
      </c>
      <c r="L79" s="151"/>
      <c r="M79" s="151">
        <v>1029754.54</v>
      </c>
      <c r="N79" s="151"/>
      <c r="O79" s="151">
        <v>1262327.8699999996</v>
      </c>
      <c r="P79" s="151"/>
      <c r="Q79" s="152">
        <v>319590.48000000045</v>
      </c>
      <c r="R79" s="151">
        <v>0</v>
      </c>
      <c r="S79" s="151">
        <v>399863.9299999997</v>
      </c>
      <c r="T79" s="151"/>
      <c r="U79" s="151">
        <f>+[10]Hoja2!K40</f>
        <v>314816</v>
      </c>
      <c r="V79" s="151"/>
      <c r="W79" s="151">
        <f>+[10]Hoja2!M40</f>
        <v>576408</v>
      </c>
      <c r="X79" s="151"/>
      <c r="Y79" s="151">
        <f>+[10]Hoja2!O40</f>
        <v>7333694</v>
      </c>
      <c r="Z79" s="151"/>
      <c r="AA79" s="148"/>
    </row>
    <row r="80" spans="1:27" ht="14.25" customHeight="1" x14ac:dyDescent="0.2">
      <c r="A80" s="157" t="s">
        <v>224</v>
      </c>
      <c r="B80" s="161" t="s">
        <v>225</v>
      </c>
      <c r="C80" s="151">
        <v>903967.87</v>
      </c>
      <c r="D80" s="151"/>
      <c r="E80" s="151">
        <v>2581501.73</v>
      </c>
      <c r="F80" s="151"/>
      <c r="G80" s="151">
        <v>1486552.23</v>
      </c>
      <c r="H80" s="161"/>
      <c r="I80" s="151">
        <v>2815524.25</v>
      </c>
      <c r="J80" s="151"/>
      <c r="K80" s="151">
        <v>988954.97000000067</v>
      </c>
      <c r="L80" s="151"/>
      <c r="M80" s="151">
        <v>2798445.3699999992</v>
      </c>
      <c r="N80" s="151"/>
      <c r="O80" s="151">
        <v>993552.3599999994</v>
      </c>
      <c r="P80" s="151"/>
      <c r="Q80" s="152">
        <v>2907140.7800000012</v>
      </c>
      <c r="R80" s="151">
        <v>0</v>
      </c>
      <c r="S80" s="151">
        <v>923091.83000000007</v>
      </c>
      <c r="T80" s="151"/>
      <c r="U80" s="151">
        <f>+[10]Hoja2!K41</f>
        <v>2526628</v>
      </c>
      <c r="V80" s="151"/>
      <c r="W80" s="151">
        <f>+[10]Hoja2!M41</f>
        <v>919571</v>
      </c>
      <c r="X80" s="151"/>
      <c r="Y80" s="151">
        <v>2923643</v>
      </c>
      <c r="Z80" s="151"/>
      <c r="AA80" s="148"/>
    </row>
    <row r="81" spans="1:27" ht="12.75" customHeight="1" x14ac:dyDescent="0.2">
      <c r="A81" s="157" t="s">
        <v>226</v>
      </c>
      <c r="B81" s="161" t="s">
        <v>227</v>
      </c>
      <c r="C81" s="151">
        <v>4988916.93</v>
      </c>
      <c r="D81" s="151"/>
      <c r="E81" s="151">
        <v>4229134.8499999996</v>
      </c>
      <c r="F81" s="151"/>
      <c r="G81" s="151">
        <v>5296823</v>
      </c>
      <c r="H81" s="161"/>
      <c r="I81" s="151">
        <v>5882619.4199999999</v>
      </c>
      <c r="J81" s="151"/>
      <c r="K81" s="151">
        <v>5273305.93</v>
      </c>
      <c r="L81" s="151"/>
      <c r="M81" s="151">
        <v>5782764.6600000001</v>
      </c>
      <c r="N81" s="151"/>
      <c r="O81" s="151">
        <v>4690670.7800000012</v>
      </c>
      <c r="P81" s="151"/>
      <c r="Q81" s="152">
        <v>3309182.6300000027</v>
      </c>
      <c r="R81" s="151">
        <v>0</v>
      </c>
      <c r="S81" s="151">
        <v>4592282.5199999958</v>
      </c>
      <c r="T81" s="151"/>
      <c r="U81" s="151">
        <f>+[10]Hoja2!K42</f>
        <v>4055369</v>
      </c>
      <c r="V81" s="151"/>
      <c r="W81" s="151">
        <f>+[10]Hoja2!M42</f>
        <v>2556148</v>
      </c>
      <c r="X81" s="151"/>
      <c r="Y81" s="151">
        <f>+[10]Hoja2!O42</f>
        <v>3280497</v>
      </c>
      <c r="Z81" s="151"/>
      <c r="AA81" s="148"/>
    </row>
    <row r="82" spans="1:27" ht="15.75" customHeight="1" x14ac:dyDescent="0.2">
      <c r="A82" s="157" t="s">
        <v>228</v>
      </c>
      <c r="B82" s="161" t="s">
        <v>229</v>
      </c>
      <c r="C82" s="151">
        <v>58850</v>
      </c>
      <c r="D82" s="151"/>
      <c r="E82" s="151">
        <v>58850</v>
      </c>
      <c r="F82" s="151"/>
      <c r="G82" s="151">
        <v>58850</v>
      </c>
      <c r="H82" s="161"/>
      <c r="I82" s="151">
        <v>58850</v>
      </c>
      <c r="J82" s="151"/>
      <c r="K82" s="151">
        <v>58850</v>
      </c>
      <c r="L82" s="151"/>
      <c r="M82" s="151">
        <v>88275</v>
      </c>
      <c r="N82" s="151"/>
      <c r="O82" s="151">
        <v>58850</v>
      </c>
      <c r="P82" s="151"/>
      <c r="Q82" s="152">
        <v>62125</v>
      </c>
      <c r="R82" s="151"/>
      <c r="S82" s="151">
        <v>65400</v>
      </c>
      <c r="T82" s="151"/>
      <c r="U82" s="151">
        <f>+[10]Hoja2!K43</f>
        <v>91591</v>
      </c>
      <c r="V82" s="151"/>
      <c r="W82" s="151">
        <f>+[10]Hoja2!M43</f>
        <v>63000</v>
      </c>
      <c r="X82" s="151"/>
      <c r="Y82" s="151">
        <f>+[10]Hoja2!O43</f>
        <v>63000</v>
      </c>
      <c r="Z82" s="151"/>
      <c r="AA82" s="148"/>
    </row>
    <row r="83" spans="1:27" ht="6.75" customHeight="1" x14ac:dyDescent="0.2">
      <c r="A83" s="157"/>
      <c r="B83" s="161"/>
      <c r="C83" s="161"/>
      <c r="D83" s="161"/>
      <c r="E83" s="161"/>
      <c r="F83" s="161"/>
      <c r="G83" s="161"/>
      <c r="H83" s="161"/>
      <c r="I83" s="148" t="s">
        <v>52</v>
      </c>
      <c r="J83" s="148"/>
      <c r="K83" s="148" t="s">
        <v>52</v>
      </c>
      <c r="L83" s="148"/>
      <c r="M83" s="148"/>
      <c r="N83" s="151"/>
      <c r="O83" s="151"/>
      <c r="P83" s="151"/>
      <c r="Q83" s="152"/>
      <c r="R83" s="151"/>
      <c r="S83" s="151"/>
      <c r="T83" s="151"/>
      <c r="U83" s="151"/>
      <c r="V83" s="151"/>
      <c r="W83" s="151"/>
      <c r="X83" s="151"/>
      <c r="Y83" s="151"/>
      <c r="Z83" s="151"/>
      <c r="AA83" s="148"/>
    </row>
    <row r="84" spans="1:27" ht="15.75" customHeight="1" x14ac:dyDescent="0.2">
      <c r="A84" s="157" t="s">
        <v>230</v>
      </c>
      <c r="B84" s="160" t="s">
        <v>20</v>
      </c>
      <c r="C84" s="148">
        <v>1225640.32</v>
      </c>
      <c r="D84" s="148"/>
      <c r="E84" s="148">
        <v>1329803.9399999997</v>
      </c>
      <c r="F84" s="148"/>
      <c r="G84" s="148">
        <v>1711476.21</v>
      </c>
      <c r="H84" s="160"/>
      <c r="I84" s="149">
        <v>3039487.9000000004</v>
      </c>
      <c r="J84" s="148"/>
      <c r="K84" s="149">
        <v>2836396.2299999995</v>
      </c>
      <c r="L84" s="149"/>
      <c r="M84" s="149">
        <v>2721789.24</v>
      </c>
      <c r="N84" s="149"/>
      <c r="O84" s="149">
        <v>2961958.5299999993</v>
      </c>
      <c r="P84" s="149"/>
      <c r="Q84" s="149">
        <v>1503004.9800000023</v>
      </c>
      <c r="R84" s="148"/>
      <c r="S84" s="148">
        <v>1396071.4899999984</v>
      </c>
      <c r="T84" s="148"/>
      <c r="U84" s="148">
        <f>SUM(U85:U92)</f>
        <v>1268956</v>
      </c>
      <c r="V84" s="148"/>
      <c r="W84" s="148">
        <f>SUM(W85:W92)</f>
        <v>1025110</v>
      </c>
      <c r="X84" s="148"/>
      <c r="Y84" s="148">
        <f>SUM(Y85:Y92)</f>
        <v>1278403</v>
      </c>
      <c r="Z84" s="148"/>
      <c r="AA84" s="148">
        <f>SUM(C84:Y84)</f>
        <v>22298097.84</v>
      </c>
    </row>
    <row r="85" spans="1:27" ht="25.5" customHeight="1" x14ac:dyDescent="0.2">
      <c r="A85" s="157" t="s">
        <v>231</v>
      </c>
      <c r="B85" s="161" t="s">
        <v>232</v>
      </c>
      <c r="C85" s="151">
        <v>102594.74</v>
      </c>
      <c r="D85" s="151"/>
      <c r="E85" s="151">
        <v>92941.77</v>
      </c>
      <c r="F85" s="151"/>
      <c r="G85" s="151">
        <v>185801.71999999997</v>
      </c>
      <c r="H85" s="161"/>
      <c r="I85" s="152">
        <v>144628.74</v>
      </c>
      <c r="J85" s="151"/>
      <c r="K85" s="152">
        <v>150220.69000000006</v>
      </c>
      <c r="L85" s="152"/>
      <c r="M85" s="152">
        <v>115484.37</v>
      </c>
      <c r="N85" s="152"/>
      <c r="O85" s="152">
        <v>205483.78000000003</v>
      </c>
      <c r="P85" s="152"/>
      <c r="Q85" s="152">
        <v>104258.11999999988</v>
      </c>
      <c r="R85" s="151"/>
      <c r="S85" s="151">
        <v>91567.380000000121</v>
      </c>
      <c r="T85" s="151"/>
      <c r="U85" s="151">
        <f>+[10]Hoja2!K44</f>
        <v>144470</v>
      </c>
      <c r="V85" s="151"/>
      <c r="W85" s="151">
        <f>+[10]Hoja2!M44</f>
        <v>98893</v>
      </c>
      <c r="X85" s="151"/>
      <c r="Y85" s="151">
        <f>+[10]Hoja2!O44</f>
        <v>54191</v>
      </c>
      <c r="Z85" s="151"/>
      <c r="AA85" s="148"/>
    </row>
    <row r="86" spans="1:27" x14ac:dyDescent="0.2">
      <c r="A86" s="157"/>
      <c r="B86" s="161" t="s">
        <v>233</v>
      </c>
      <c r="C86" s="151">
        <v>0</v>
      </c>
      <c r="D86" s="151"/>
      <c r="E86" s="151">
        <v>0</v>
      </c>
      <c r="F86" s="151"/>
      <c r="G86" s="151">
        <v>0</v>
      </c>
      <c r="H86" s="161"/>
      <c r="I86" s="151">
        <v>0</v>
      </c>
      <c r="J86" s="151"/>
      <c r="K86" s="151">
        <v>0</v>
      </c>
      <c r="L86" s="151"/>
      <c r="M86" s="151">
        <v>0</v>
      </c>
      <c r="N86" s="151"/>
      <c r="O86" s="152"/>
      <c r="P86" s="151"/>
      <c r="Q86" s="152">
        <v>0</v>
      </c>
      <c r="R86" s="151"/>
      <c r="S86" s="151">
        <v>0</v>
      </c>
      <c r="T86" s="151"/>
      <c r="U86" s="127">
        <v>0</v>
      </c>
      <c r="V86" s="151"/>
      <c r="W86" s="127">
        <v>0</v>
      </c>
      <c r="X86" s="151"/>
      <c r="Y86" s="127">
        <v>0</v>
      </c>
      <c r="Z86" s="151"/>
      <c r="AA86" s="148"/>
    </row>
    <row r="87" spans="1:27" ht="21.75" customHeight="1" x14ac:dyDescent="0.2">
      <c r="A87" s="157" t="s">
        <v>234</v>
      </c>
      <c r="B87" s="161" t="s">
        <v>235</v>
      </c>
      <c r="C87" s="151">
        <v>16849.080000000002</v>
      </c>
      <c r="D87" s="151"/>
      <c r="E87" s="151">
        <v>0</v>
      </c>
      <c r="F87" s="151"/>
      <c r="G87" s="151">
        <v>0</v>
      </c>
      <c r="H87" s="161"/>
      <c r="I87" s="151">
        <v>683061.24</v>
      </c>
      <c r="J87" s="151"/>
      <c r="K87" s="151">
        <v>354961.17000000004</v>
      </c>
      <c r="L87" s="151"/>
      <c r="M87" s="151">
        <v>265719.57000000007</v>
      </c>
      <c r="N87" s="151"/>
      <c r="O87" s="151">
        <v>655762.80000000005</v>
      </c>
      <c r="P87" s="151"/>
      <c r="Q87" s="152">
        <v>17683.169999999925</v>
      </c>
      <c r="R87" s="151"/>
      <c r="S87" s="151">
        <v>593080.80000000005</v>
      </c>
      <c r="T87" s="151"/>
      <c r="U87" s="151">
        <f>+[10]Hoja2!K45</f>
        <v>11789</v>
      </c>
      <c r="V87" s="151"/>
      <c r="W87" s="151">
        <f>+[10]Hoja2!M45</f>
        <v>99968</v>
      </c>
      <c r="X87" s="151"/>
      <c r="Y87" s="151">
        <f>+[10]Hoja2!O45</f>
        <v>496480</v>
      </c>
      <c r="Z87" s="151"/>
      <c r="AA87" s="148"/>
    </row>
    <row r="88" spans="1:27" ht="16.5" customHeight="1" x14ac:dyDescent="0.2">
      <c r="A88" s="157" t="s">
        <v>236</v>
      </c>
      <c r="B88" s="161" t="s">
        <v>237</v>
      </c>
      <c r="C88" s="151">
        <v>331807.46000000002</v>
      </c>
      <c r="D88" s="151"/>
      <c r="E88" s="151">
        <v>279311.51999999996</v>
      </c>
      <c r="F88" s="151"/>
      <c r="G88" s="151">
        <v>392210.20000000007</v>
      </c>
      <c r="H88" s="161"/>
      <c r="I88" s="151">
        <v>697256.64</v>
      </c>
      <c r="J88" s="151"/>
      <c r="K88" s="151">
        <v>880790.5399999998</v>
      </c>
      <c r="L88" s="151"/>
      <c r="M88" s="151">
        <v>891491.16000000015</v>
      </c>
      <c r="N88" s="151"/>
      <c r="O88" s="151">
        <v>778252.23</v>
      </c>
      <c r="P88" s="151"/>
      <c r="Q88" s="152">
        <v>608144.45000000019</v>
      </c>
      <c r="R88" s="151"/>
      <c r="S88" s="151">
        <v>46484.299999999814</v>
      </c>
      <c r="T88" s="151"/>
      <c r="U88" s="151">
        <f>+[10]Hoja2!K46</f>
        <v>455749</v>
      </c>
      <c r="V88" s="151"/>
      <c r="W88" s="151">
        <f>+[10]Hoja2!M46</f>
        <v>124332</v>
      </c>
      <c r="X88" s="151"/>
      <c r="Y88" s="151">
        <v>56952</v>
      </c>
      <c r="Z88" s="151"/>
      <c r="AA88" s="148"/>
    </row>
    <row r="89" spans="1:27" ht="16.5" customHeight="1" x14ac:dyDescent="0.2">
      <c r="A89" s="157"/>
      <c r="B89" s="161" t="s">
        <v>238</v>
      </c>
      <c r="C89" s="151">
        <v>0</v>
      </c>
      <c r="D89" s="151"/>
      <c r="E89" s="151">
        <v>0</v>
      </c>
      <c r="F89" s="151"/>
      <c r="G89" s="151">
        <v>0</v>
      </c>
      <c r="H89" s="161"/>
      <c r="I89" s="151">
        <v>0</v>
      </c>
      <c r="J89" s="151"/>
      <c r="K89" s="151">
        <v>0</v>
      </c>
      <c r="L89" s="151"/>
      <c r="M89" s="151">
        <v>552.73</v>
      </c>
      <c r="N89" s="151"/>
      <c r="O89" s="151">
        <v>0</v>
      </c>
      <c r="P89" s="151"/>
      <c r="Q89" s="152">
        <v>0</v>
      </c>
      <c r="R89" s="151"/>
      <c r="S89" s="151">
        <v>0</v>
      </c>
      <c r="T89" s="151"/>
      <c r="U89" s="151">
        <f>+[10]Hoja2!K47</f>
        <v>0</v>
      </c>
      <c r="V89" s="151"/>
      <c r="W89" s="151">
        <f>+[10]Hoja2!M47</f>
        <v>0</v>
      </c>
      <c r="X89" s="151"/>
      <c r="Y89" s="151">
        <f>+[10]Hoja2!O47</f>
        <v>0</v>
      </c>
      <c r="Z89" s="151"/>
      <c r="AA89" s="148"/>
    </row>
    <row r="90" spans="1:27" ht="15.75" customHeight="1" x14ac:dyDescent="0.2">
      <c r="A90" s="172" t="s">
        <v>239</v>
      </c>
      <c r="B90" s="161" t="s">
        <v>240</v>
      </c>
      <c r="C90" s="151">
        <v>726820.58</v>
      </c>
      <c r="D90" s="151"/>
      <c r="E90" s="151">
        <v>901155.41</v>
      </c>
      <c r="F90" s="151"/>
      <c r="G90" s="151">
        <v>921318.01</v>
      </c>
      <c r="H90" s="161"/>
      <c r="I90" s="151">
        <v>1136042.2799999998</v>
      </c>
      <c r="J90" s="151"/>
      <c r="K90" s="151">
        <v>1210346.5699999998</v>
      </c>
      <c r="L90" s="151"/>
      <c r="M90" s="151">
        <v>1222619.1200000001</v>
      </c>
      <c r="N90" s="151"/>
      <c r="O90" s="151">
        <v>1104359.8900000006</v>
      </c>
      <c r="P90" s="151"/>
      <c r="Q90" s="152">
        <v>718711.81999999937</v>
      </c>
      <c r="R90" s="151"/>
      <c r="S90" s="151">
        <v>632301.28000000119</v>
      </c>
      <c r="T90" s="151"/>
      <c r="U90" s="151">
        <f>+[10]Hoja2!K48</f>
        <v>580453</v>
      </c>
      <c r="V90" s="151"/>
      <c r="W90" s="151">
        <f>+[10]Hoja2!M48</f>
        <v>631056</v>
      </c>
      <c r="X90" s="151"/>
      <c r="Y90" s="151">
        <f>+[10]Hoja2!O48</f>
        <v>626898</v>
      </c>
      <c r="Z90" s="151"/>
      <c r="AA90" s="173"/>
    </row>
    <row r="91" spans="1:27" s="174" customFormat="1" ht="25.5" customHeight="1" x14ac:dyDescent="0.2">
      <c r="A91" s="172"/>
      <c r="B91" s="161" t="s">
        <v>241</v>
      </c>
      <c r="C91" s="151">
        <v>0</v>
      </c>
      <c r="D91" s="151"/>
      <c r="E91" s="151">
        <v>0</v>
      </c>
      <c r="F91" s="151"/>
      <c r="G91" s="151">
        <v>0</v>
      </c>
      <c r="H91" s="161"/>
      <c r="I91" s="151">
        <v>0</v>
      </c>
      <c r="J91" s="151"/>
      <c r="K91" s="151">
        <v>0</v>
      </c>
      <c r="L91" s="151"/>
      <c r="M91" s="151">
        <v>0</v>
      </c>
      <c r="N91" s="151"/>
      <c r="O91" s="151">
        <v>0</v>
      </c>
      <c r="P91" s="151"/>
      <c r="Q91" s="152">
        <v>0</v>
      </c>
      <c r="R91" s="151"/>
      <c r="S91" s="151">
        <v>0</v>
      </c>
      <c r="T91" s="151"/>
      <c r="U91" s="174">
        <v>0</v>
      </c>
      <c r="V91" s="151"/>
      <c r="W91" s="174">
        <v>0</v>
      </c>
      <c r="X91" s="151"/>
      <c r="Y91" s="174">
        <v>0</v>
      </c>
      <c r="Z91" s="151"/>
      <c r="AA91" s="173"/>
    </row>
    <row r="92" spans="1:27" ht="17.25" customHeight="1" x14ac:dyDescent="0.2">
      <c r="A92" s="172" t="s">
        <v>242</v>
      </c>
      <c r="B92" s="161" t="s">
        <v>243</v>
      </c>
      <c r="C92" s="151">
        <v>47568.46</v>
      </c>
      <c r="D92" s="151"/>
      <c r="E92" s="151">
        <v>55856.77</v>
      </c>
      <c r="F92" s="151"/>
      <c r="G92" s="151">
        <v>212146.28000000003</v>
      </c>
      <c r="H92" s="161"/>
      <c r="I92" s="151">
        <v>378499</v>
      </c>
      <c r="J92" s="151"/>
      <c r="K92" s="151">
        <v>240077.26</v>
      </c>
      <c r="L92" s="151"/>
      <c r="M92" s="151">
        <v>225922.29000000004</v>
      </c>
      <c r="N92" s="151"/>
      <c r="O92" s="151">
        <v>218099.82999999984</v>
      </c>
      <c r="P92" s="151"/>
      <c r="Q92" s="152">
        <v>54207.420000000158</v>
      </c>
      <c r="R92" s="151"/>
      <c r="S92" s="151">
        <v>32637.729999999981</v>
      </c>
      <c r="T92" s="151"/>
      <c r="U92" s="151">
        <f>+[10]Hoja2!K49</f>
        <v>76495</v>
      </c>
      <c r="V92" s="151"/>
      <c r="W92" s="151">
        <f>+[10]Hoja2!M49</f>
        <v>70861</v>
      </c>
      <c r="X92" s="151"/>
      <c r="Y92" s="151">
        <f>+[10]Hoja2!O49</f>
        <v>43882</v>
      </c>
      <c r="Z92" s="151"/>
      <c r="AA92" s="173"/>
    </row>
    <row r="93" spans="1:27" ht="10.5" customHeight="1" x14ac:dyDescent="0.2">
      <c r="A93" s="172"/>
      <c r="B93" s="161"/>
      <c r="C93" s="161"/>
      <c r="D93" s="161"/>
      <c r="E93" s="161"/>
      <c r="F93" s="161"/>
      <c r="G93" s="161"/>
      <c r="H93" s="161"/>
      <c r="I93" s="151"/>
      <c r="J93" s="151"/>
      <c r="K93" s="151"/>
      <c r="L93" s="151"/>
      <c r="M93" s="151"/>
      <c r="N93" s="151"/>
      <c r="O93" s="151"/>
      <c r="P93" s="151"/>
      <c r="Q93" s="152"/>
      <c r="R93" s="151"/>
      <c r="S93" s="151"/>
      <c r="T93" s="151"/>
      <c r="U93" s="151"/>
      <c r="V93" s="151"/>
      <c r="W93" s="151"/>
      <c r="X93" s="151"/>
      <c r="Y93" s="151"/>
      <c r="Z93" s="151"/>
      <c r="AA93" s="173"/>
    </row>
    <row r="94" spans="1:27" ht="15.75" customHeight="1" x14ac:dyDescent="0.2">
      <c r="A94" s="172" t="s">
        <v>244</v>
      </c>
      <c r="B94" s="160" t="s">
        <v>21</v>
      </c>
      <c r="C94" s="148">
        <v>10977129.15</v>
      </c>
      <c r="D94" s="148"/>
      <c r="E94" s="148">
        <v>14429908.51</v>
      </c>
      <c r="F94" s="148"/>
      <c r="G94" s="148">
        <v>13002167.699999999</v>
      </c>
      <c r="H94" s="160"/>
      <c r="I94" s="148">
        <v>11253500.219999999</v>
      </c>
      <c r="J94" s="148"/>
      <c r="K94" s="148">
        <v>10700102.940000005</v>
      </c>
      <c r="L94" s="148"/>
      <c r="M94" s="148">
        <v>15462546.100000001</v>
      </c>
      <c r="N94" s="148"/>
      <c r="O94" s="148">
        <v>19853665.519999996</v>
      </c>
      <c r="P94" s="148"/>
      <c r="Q94" s="149">
        <v>12432936.150000006</v>
      </c>
      <c r="R94" s="148"/>
      <c r="S94" s="148">
        <v>17721051.75999999</v>
      </c>
      <c r="T94" s="148"/>
      <c r="U94" s="148">
        <f>SUM(U95:U103)</f>
        <v>9288266</v>
      </c>
      <c r="V94" s="148"/>
      <c r="W94" s="148">
        <f>SUM(W95:W103)</f>
        <v>18305737</v>
      </c>
      <c r="X94" s="148"/>
      <c r="Y94" s="148">
        <f>SUM(Y95:Y103)</f>
        <v>15101014</v>
      </c>
      <c r="Z94" s="148"/>
      <c r="AA94" s="148">
        <f>SUM(C94:Y94)</f>
        <v>168528025.05000001</v>
      </c>
    </row>
    <row r="95" spans="1:27" ht="13.5" customHeight="1" x14ac:dyDescent="0.2">
      <c r="A95" s="172" t="s">
        <v>245</v>
      </c>
      <c r="B95" s="161" t="s">
        <v>246</v>
      </c>
      <c r="C95" s="151">
        <v>7648969.5899999999</v>
      </c>
      <c r="D95" s="151"/>
      <c r="E95" s="151">
        <v>6361382.5</v>
      </c>
      <c r="F95" s="151"/>
      <c r="G95" s="151">
        <v>6193161.5100000016</v>
      </c>
      <c r="H95" s="161"/>
      <c r="I95" s="151">
        <v>6960402.4699999988</v>
      </c>
      <c r="J95" s="151" t="s">
        <v>52</v>
      </c>
      <c r="K95" s="151">
        <v>5900289.1499999985</v>
      </c>
      <c r="L95" s="151"/>
      <c r="M95" s="151">
        <v>8037088.7599999979</v>
      </c>
      <c r="N95" s="151"/>
      <c r="O95" s="151">
        <v>11282218.93</v>
      </c>
      <c r="P95" s="151"/>
      <c r="Q95" s="152">
        <v>9058895.4700000063</v>
      </c>
      <c r="R95" s="151"/>
      <c r="S95" s="151">
        <v>10744734.899999999</v>
      </c>
      <c r="T95" s="151"/>
      <c r="U95" s="151">
        <f>+[10]Hoja2!K50</f>
        <v>10964243</v>
      </c>
      <c r="V95" s="151"/>
      <c r="W95" s="151">
        <f>+[10]Hoja2!M50</f>
        <v>10806779</v>
      </c>
      <c r="X95" s="151"/>
      <c r="Y95" s="151">
        <f>+[10]Hoja2!O50</f>
        <v>10068207</v>
      </c>
      <c r="Z95" s="151"/>
      <c r="AA95" s="148"/>
    </row>
    <row r="96" spans="1:27" ht="15.75" customHeight="1" x14ac:dyDescent="0.2">
      <c r="A96" s="172" t="s">
        <v>247</v>
      </c>
      <c r="B96" s="161" t="s">
        <v>248</v>
      </c>
      <c r="C96" s="151">
        <v>355370.21</v>
      </c>
      <c r="D96" s="151"/>
      <c r="E96" s="151">
        <v>225970.21000000002</v>
      </c>
      <c r="F96" s="151"/>
      <c r="G96" s="151">
        <v>1588632.88</v>
      </c>
      <c r="H96" s="161"/>
      <c r="I96" s="151">
        <v>864420.65000000037</v>
      </c>
      <c r="J96" s="151"/>
      <c r="K96" s="151">
        <v>1367964.4500000002</v>
      </c>
      <c r="L96" s="151"/>
      <c r="M96" s="151">
        <v>1280723.6999999993</v>
      </c>
      <c r="N96" s="151"/>
      <c r="O96" s="151">
        <v>3574513.58</v>
      </c>
      <c r="P96" s="151"/>
      <c r="Q96" s="152">
        <v>262760.24000000022</v>
      </c>
      <c r="R96" s="151"/>
      <c r="S96" s="151">
        <v>342059.74000000022</v>
      </c>
      <c r="T96" s="151"/>
      <c r="U96" s="151">
        <f>+[10]Hoja2!K51</f>
        <v>325178</v>
      </c>
      <c r="V96" s="151"/>
      <c r="W96" s="151">
        <f>+[10]Hoja2!M51</f>
        <v>677618</v>
      </c>
      <c r="X96" s="151"/>
      <c r="Y96" s="151">
        <f>+[10]Hoja2!O51</f>
        <v>484226</v>
      </c>
      <c r="Z96" s="151"/>
      <c r="AA96" s="148"/>
    </row>
    <row r="97" spans="1:27" ht="18.75" customHeight="1" x14ac:dyDescent="0.2">
      <c r="A97" s="172" t="s">
        <v>249</v>
      </c>
      <c r="B97" s="161" t="s">
        <v>250</v>
      </c>
      <c r="C97" s="151">
        <v>182384.03</v>
      </c>
      <c r="D97" s="151"/>
      <c r="E97" s="151">
        <v>170162.12999999998</v>
      </c>
      <c r="F97" s="151"/>
      <c r="G97" s="151">
        <v>515600.81</v>
      </c>
      <c r="H97" s="161"/>
      <c r="I97" s="151">
        <v>695672.55</v>
      </c>
      <c r="J97" s="148" t="s">
        <v>52</v>
      </c>
      <c r="K97" s="151">
        <v>423798.28</v>
      </c>
      <c r="L97" s="151"/>
      <c r="M97" s="151">
        <v>348437.72</v>
      </c>
      <c r="N97" s="151"/>
      <c r="O97" s="151">
        <v>1217950.4100000001</v>
      </c>
      <c r="P97" s="151"/>
      <c r="Q97" s="152">
        <v>430260.23999999976</v>
      </c>
      <c r="R97" s="151"/>
      <c r="S97" s="151">
        <v>83141.839999999851</v>
      </c>
      <c r="T97" s="151"/>
      <c r="U97" s="151">
        <f>+[10]Hoja2!K52</f>
        <v>0</v>
      </c>
      <c r="V97" s="151"/>
      <c r="W97" s="151">
        <f>+[10]Hoja2!M52</f>
        <v>2327230</v>
      </c>
      <c r="X97" s="151"/>
      <c r="Y97" s="151">
        <v>1982440</v>
      </c>
      <c r="Z97" s="151"/>
      <c r="AA97" s="148"/>
    </row>
    <row r="98" spans="1:27" ht="13.5" customHeight="1" x14ac:dyDescent="0.2">
      <c r="A98" s="172" t="s">
        <v>251</v>
      </c>
      <c r="B98" s="161" t="s">
        <v>252</v>
      </c>
      <c r="C98" s="151">
        <v>101871.55</v>
      </c>
      <c r="D98" s="151"/>
      <c r="E98" s="151">
        <v>54654.67</v>
      </c>
      <c r="F98" s="151"/>
      <c r="G98" s="151">
        <v>152425.12000000002</v>
      </c>
      <c r="H98" s="161"/>
      <c r="I98" s="151">
        <v>158437.94999999995</v>
      </c>
      <c r="J98" s="151"/>
      <c r="K98" s="151">
        <v>130707.39999999997</v>
      </c>
      <c r="L98" s="151"/>
      <c r="M98" s="151">
        <v>118086.64000000001</v>
      </c>
      <c r="N98" s="151"/>
      <c r="O98" s="151">
        <v>152657.18000000005</v>
      </c>
      <c r="P98" s="151"/>
      <c r="Q98" s="152">
        <v>421724.6100000001</v>
      </c>
      <c r="R98" s="151"/>
      <c r="S98" s="151">
        <v>159942.93999999994</v>
      </c>
      <c r="T98" s="151"/>
      <c r="U98" s="151">
        <f>+[10]Hoja2!K53</f>
        <v>55004</v>
      </c>
      <c r="V98" s="151"/>
      <c r="W98" s="151">
        <f>+[10]Hoja2!M53</f>
        <v>127209</v>
      </c>
      <c r="X98" s="151"/>
      <c r="Y98" s="151">
        <f>+[10]Hoja2!O53</f>
        <v>164683</v>
      </c>
      <c r="Z98" s="151"/>
      <c r="AA98" s="148"/>
    </row>
    <row r="99" spans="1:27" ht="25.5" customHeight="1" x14ac:dyDescent="0.2">
      <c r="A99" s="172" t="s">
        <v>253</v>
      </c>
      <c r="B99" s="161" t="s">
        <v>254</v>
      </c>
      <c r="C99" s="151">
        <v>17952</v>
      </c>
      <c r="D99" s="151"/>
      <c r="E99" s="151">
        <v>387336</v>
      </c>
      <c r="F99" s="151"/>
      <c r="G99" s="151">
        <v>1671111.64</v>
      </c>
      <c r="H99" s="161"/>
      <c r="I99" s="151">
        <v>43748.969999999972</v>
      </c>
      <c r="J99" s="151"/>
      <c r="K99" s="151">
        <v>445135.27</v>
      </c>
      <c r="L99" s="151"/>
      <c r="M99" s="151">
        <v>678654.78000000026</v>
      </c>
      <c r="N99" s="151"/>
      <c r="O99" s="151">
        <v>1319122.0099999998</v>
      </c>
      <c r="P99" s="151"/>
      <c r="Q99" s="152">
        <v>33749.589999999851</v>
      </c>
      <c r="R99" s="151"/>
      <c r="S99" s="151">
        <v>187913.72000000067</v>
      </c>
      <c r="T99" s="151"/>
      <c r="U99" s="151">
        <f>+[10]Hoja2!K54</f>
        <v>330135</v>
      </c>
      <c r="V99" s="151"/>
      <c r="W99" s="151">
        <f>+[10]Hoja2!M54</f>
        <v>12131</v>
      </c>
      <c r="X99" s="151"/>
      <c r="Y99" s="151">
        <f>+[10]Hoja2!O54</f>
        <v>0</v>
      </c>
      <c r="Z99" s="151"/>
      <c r="AA99" s="148"/>
    </row>
    <row r="100" spans="1:27" ht="13.5" customHeight="1" x14ac:dyDescent="0.2">
      <c r="A100" s="172" t="s">
        <v>255</v>
      </c>
      <c r="B100" s="161" t="s">
        <v>256</v>
      </c>
      <c r="C100" s="151">
        <v>230000</v>
      </c>
      <c r="D100" s="151"/>
      <c r="E100" s="151">
        <v>89000</v>
      </c>
      <c r="F100" s="151"/>
      <c r="G100" s="151">
        <v>374257.27</v>
      </c>
      <c r="H100" s="161"/>
      <c r="I100" s="151">
        <v>255136.40000000002</v>
      </c>
      <c r="J100" s="151"/>
      <c r="K100" s="151">
        <v>1662.1799999999348</v>
      </c>
      <c r="L100" s="151"/>
      <c r="M100" s="151">
        <v>4687.5</v>
      </c>
      <c r="N100" s="151"/>
      <c r="O100" s="151">
        <v>2958.6199999999953</v>
      </c>
      <c r="P100" s="151"/>
      <c r="Q100" s="152">
        <v>0</v>
      </c>
      <c r="R100" s="151"/>
      <c r="S100" s="151">
        <v>0</v>
      </c>
      <c r="T100" s="151"/>
      <c r="U100" s="151">
        <f>+[10]Hoja2!K55</f>
        <v>3237</v>
      </c>
      <c r="V100" s="151"/>
      <c r="W100" s="151">
        <f>+[10]Hoja2!M55</f>
        <v>1723</v>
      </c>
      <c r="X100" s="151"/>
      <c r="Y100" s="151">
        <f>+[10]Hoja2!O55</f>
        <v>0</v>
      </c>
      <c r="Z100" s="151"/>
      <c r="AA100" s="148"/>
    </row>
    <row r="101" spans="1:27" ht="13.5" customHeight="1" x14ac:dyDescent="0.2">
      <c r="A101" s="172" t="s">
        <v>257</v>
      </c>
      <c r="B101" s="161" t="s">
        <v>258</v>
      </c>
      <c r="C101" s="151">
        <v>0</v>
      </c>
      <c r="D101" s="151"/>
      <c r="E101" s="151">
        <v>0</v>
      </c>
      <c r="F101" s="151"/>
      <c r="G101" s="151">
        <v>17020.330000000002</v>
      </c>
      <c r="H101" s="161"/>
      <c r="I101" s="151">
        <v>14330.519999999997</v>
      </c>
      <c r="J101" s="151"/>
      <c r="K101" s="151">
        <v>2125.3100000000049</v>
      </c>
      <c r="L101" s="151"/>
      <c r="M101" s="151">
        <v>3028.989999999998</v>
      </c>
      <c r="N101" s="151"/>
      <c r="O101" s="151">
        <v>9101.25</v>
      </c>
      <c r="P101" s="151"/>
      <c r="Q101" s="152">
        <v>11950</v>
      </c>
      <c r="R101" s="151"/>
      <c r="S101" s="151">
        <v>2336.6999999999971</v>
      </c>
      <c r="T101" s="151"/>
      <c r="U101" s="151">
        <f>+[10]Hoja2!K56</f>
        <v>1707</v>
      </c>
      <c r="V101" s="151"/>
      <c r="W101" s="151">
        <f>+[10]Hoja2!M56</f>
        <v>4029</v>
      </c>
      <c r="X101" s="151"/>
      <c r="Y101" s="151">
        <f>+[10]Hoja2!O56</f>
        <v>13805</v>
      </c>
      <c r="Z101" s="151"/>
      <c r="AA101" s="148"/>
    </row>
    <row r="102" spans="1:27" ht="13.5" customHeight="1" x14ac:dyDescent="0.2">
      <c r="A102" s="172" t="s">
        <v>259</v>
      </c>
      <c r="B102" s="161" t="s">
        <v>260</v>
      </c>
      <c r="C102" s="151">
        <v>0</v>
      </c>
      <c r="D102" s="151"/>
      <c r="E102" s="151">
        <v>0</v>
      </c>
      <c r="F102" s="151"/>
      <c r="G102" s="151">
        <v>34178.699999999997</v>
      </c>
      <c r="H102" s="161"/>
      <c r="I102" s="151">
        <v>0</v>
      </c>
      <c r="J102" s="151"/>
      <c r="K102" s="151">
        <v>0</v>
      </c>
      <c r="L102" s="151"/>
      <c r="M102" s="151">
        <v>0</v>
      </c>
      <c r="N102" s="151"/>
      <c r="O102" s="151">
        <v>0</v>
      </c>
      <c r="P102" s="151"/>
      <c r="Q102" s="152">
        <v>0</v>
      </c>
      <c r="R102" s="151"/>
      <c r="S102" s="151">
        <v>0</v>
      </c>
      <c r="T102" s="151"/>
      <c r="U102" s="151">
        <f>+[10]Hoja2!K57</f>
        <v>0</v>
      </c>
      <c r="V102" s="151"/>
      <c r="W102" s="151">
        <f>+[10]Hoja2!M57</f>
        <v>0</v>
      </c>
      <c r="X102" s="151"/>
      <c r="Y102" s="151">
        <f>+[10]Hoja2!O57</f>
        <v>0</v>
      </c>
      <c r="Z102" s="151"/>
      <c r="AA102" s="148"/>
    </row>
    <row r="103" spans="1:27" ht="14.25" customHeight="1" x14ac:dyDescent="0.2">
      <c r="A103" s="172" t="s">
        <v>261</v>
      </c>
      <c r="B103" s="161" t="s">
        <v>262</v>
      </c>
      <c r="C103" s="151">
        <v>2440581.77</v>
      </c>
      <c r="D103" s="151"/>
      <c r="E103" s="151">
        <v>7141403</v>
      </c>
      <c r="F103" s="151"/>
      <c r="G103" s="151">
        <v>2455779.4400000013</v>
      </c>
      <c r="H103" s="161"/>
      <c r="I103" s="151">
        <v>2261350.709999999</v>
      </c>
      <c r="J103" s="151"/>
      <c r="K103" s="151">
        <v>2428420.9000000004</v>
      </c>
      <c r="L103" s="151"/>
      <c r="M103" s="151">
        <v>4991838.0099999979</v>
      </c>
      <c r="N103" s="151"/>
      <c r="O103" s="151">
        <v>2295143.5400000028</v>
      </c>
      <c r="P103" s="151"/>
      <c r="Q103" s="152">
        <v>2213596</v>
      </c>
      <c r="R103" s="151"/>
      <c r="S103" s="151">
        <v>6200921.9199999981</v>
      </c>
      <c r="T103" s="151"/>
      <c r="U103" s="151">
        <f>+[10]Hoja2!K58</f>
        <v>-2391238</v>
      </c>
      <c r="V103" s="151"/>
      <c r="W103" s="151">
        <f>+[10]Hoja2!M58</f>
        <v>4349018</v>
      </c>
      <c r="X103" s="151"/>
      <c r="Y103" s="151">
        <v>2387653</v>
      </c>
      <c r="Z103" s="151"/>
      <c r="AA103" s="148"/>
    </row>
    <row r="104" spans="1:27" ht="4.5" customHeight="1" x14ac:dyDescent="0.2">
      <c r="A104" s="172"/>
      <c r="B104" s="161"/>
      <c r="C104" s="151"/>
      <c r="D104" s="151"/>
      <c r="E104" s="151"/>
      <c r="F104" s="151"/>
      <c r="G104" s="151"/>
      <c r="H104" s="161"/>
      <c r="I104" s="151"/>
      <c r="J104" s="151"/>
      <c r="K104" s="151"/>
      <c r="L104" s="151"/>
      <c r="M104" s="151"/>
      <c r="N104" s="151"/>
      <c r="O104" s="151"/>
      <c r="P104" s="151"/>
      <c r="Q104" s="152"/>
      <c r="R104" s="151"/>
      <c r="S104" s="151"/>
      <c r="T104" s="151"/>
      <c r="U104" s="151"/>
      <c r="V104" s="151"/>
      <c r="W104" s="151"/>
      <c r="X104" s="151"/>
      <c r="Y104" s="151"/>
      <c r="Z104" s="151"/>
      <c r="AA104" s="148"/>
    </row>
    <row r="105" spans="1:27" ht="21" customHeight="1" x14ac:dyDescent="0.2">
      <c r="A105" s="175">
        <v>5.2</v>
      </c>
      <c r="B105" s="171" t="s">
        <v>263</v>
      </c>
      <c r="C105" s="171"/>
      <c r="D105" s="171"/>
      <c r="E105" s="171"/>
      <c r="F105" s="171"/>
      <c r="G105" s="171"/>
      <c r="H105" s="171"/>
      <c r="I105" s="148" t="s">
        <v>52</v>
      </c>
      <c r="J105" s="148"/>
      <c r="K105" s="148" t="s">
        <v>52</v>
      </c>
      <c r="L105" s="148"/>
      <c r="M105" s="148"/>
      <c r="N105" s="148"/>
      <c r="O105" s="148"/>
      <c r="P105" s="148"/>
      <c r="Q105" s="149"/>
      <c r="R105" s="148"/>
      <c r="S105" s="148"/>
      <c r="T105" s="148"/>
      <c r="U105" s="148"/>
      <c r="V105" s="148"/>
      <c r="W105" s="148"/>
      <c r="X105" s="148"/>
      <c r="Y105" s="148"/>
      <c r="Z105" s="148"/>
      <c r="AA105" s="148"/>
    </row>
    <row r="106" spans="1:27" ht="12.75" customHeight="1" x14ac:dyDescent="0.2">
      <c r="A106" s="176"/>
      <c r="B106" s="177" t="s">
        <v>25</v>
      </c>
      <c r="C106" s="148">
        <v>1416691.18</v>
      </c>
      <c r="D106" s="148"/>
      <c r="E106" s="148">
        <v>1353369.26</v>
      </c>
      <c r="F106" s="148"/>
      <c r="G106" s="148">
        <v>1589111.9499999997</v>
      </c>
      <c r="H106" s="148"/>
      <c r="I106" s="148">
        <v>1474205.67</v>
      </c>
      <c r="J106" s="148"/>
      <c r="K106" s="148">
        <v>1545928.9000000004</v>
      </c>
      <c r="L106" s="148">
        <v>0</v>
      </c>
      <c r="M106" s="148">
        <v>1614431.1499999994</v>
      </c>
      <c r="N106" s="148"/>
      <c r="O106" s="148">
        <v>1610965.4000000004</v>
      </c>
      <c r="P106" s="148"/>
      <c r="Q106" s="149">
        <v>1774992.7200000007</v>
      </c>
      <c r="R106" s="148"/>
      <c r="S106" s="148">
        <v>1616797.0700000003</v>
      </c>
      <c r="T106" s="148"/>
      <c r="U106" s="148">
        <f>SUM(U108:U110)</f>
        <v>1547734</v>
      </c>
      <c r="V106" s="148"/>
      <c r="W106" s="148">
        <f>SUM(W108:W110)</f>
        <v>1565526</v>
      </c>
      <c r="X106" s="148"/>
      <c r="Y106" s="148">
        <f>SUM(Y108:Y110)</f>
        <v>1479282</v>
      </c>
      <c r="Z106" s="148"/>
      <c r="AA106" s="148">
        <f>SUM(C106:Y106)</f>
        <v>18589035.300000001</v>
      </c>
    </row>
    <row r="107" spans="1:27" ht="11.25" customHeight="1" x14ac:dyDescent="0.2">
      <c r="A107" s="176"/>
      <c r="B107" s="178" t="s">
        <v>264</v>
      </c>
      <c r="C107" s="151">
        <v>0</v>
      </c>
      <c r="D107" s="151"/>
      <c r="E107" s="151">
        <v>0</v>
      </c>
      <c r="F107" s="151"/>
      <c r="G107" s="151">
        <v>0</v>
      </c>
      <c r="H107" s="178"/>
      <c r="I107" s="151">
        <v>0</v>
      </c>
      <c r="J107" s="151"/>
      <c r="K107" s="151">
        <v>0</v>
      </c>
      <c r="L107" s="151"/>
      <c r="M107" s="151">
        <v>0</v>
      </c>
      <c r="N107" s="151"/>
      <c r="O107" s="151">
        <v>0</v>
      </c>
      <c r="P107" s="151"/>
      <c r="Q107" s="152">
        <v>0</v>
      </c>
      <c r="R107" s="151"/>
      <c r="S107" s="151">
        <v>0</v>
      </c>
      <c r="T107" s="151"/>
      <c r="U107" s="151">
        <v>0</v>
      </c>
      <c r="V107" s="151"/>
      <c r="W107" s="151">
        <v>0</v>
      </c>
      <c r="X107" s="151"/>
      <c r="Y107" s="151">
        <v>0</v>
      </c>
      <c r="Z107" s="151"/>
      <c r="AA107" s="148"/>
    </row>
    <row r="108" spans="1:27" ht="11.25" customHeight="1" x14ac:dyDescent="0.2">
      <c r="A108" s="176"/>
      <c r="B108" s="178" t="s">
        <v>265</v>
      </c>
      <c r="C108" s="151">
        <v>1416691.18</v>
      </c>
      <c r="D108" s="151"/>
      <c r="E108" s="151">
        <v>1353369.26</v>
      </c>
      <c r="F108" s="151"/>
      <c r="G108" s="151">
        <v>1589111.9499999997</v>
      </c>
      <c r="H108" s="178"/>
      <c r="I108" s="151">
        <v>1474205.67</v>
      </c>
      <c r="J108" s="151"/>
      <c r="K108" s="151">
        <v>1545928.9000000004</v>
      </c>
      <c r="L108" s="151"/>
      <c r="M108" s="151">
        <v>1614431.1499999994</v>
      </c>
      <c r="N108" s="151"/>
      <c r="O108" s="151">
        <v>1610965.4000000004</v>
      </c>
      <c r="P108" s="151"/>
      <c r="Q108" s="152">
        <v>1774992.7200000007</v>
      </c>
      <c r="R108" s="151"/>
      <c r="S108" s="151">
        <v>1616797.0700000003</v>
      </c>
      <c r="T108" s="151"/>
      <c r="U108" s="151">
        <f>+[10]Hoja2!K64</f>
        <v>1547734</v>
      </c>
      <c r="V108" s="151"/>
      <c r="W108" s="151">
        <f>+[10]Hoja2!M64</f>
        <v>1565526</v>
      </c>
      <c r="X108" s="151"/>
      <c r="Y108" s="151">
        <f>+[10]Hoja2!O64</f>
        <v>1479282</v>
      </c>
      <c r="Z108" s="151"/>
      <c r="AA108" s="148"/>
    </row>
    <row r="109" spans="1:27" ht="11.25" customHeight="1" x14ac:dyDescent="0.2">
      <c r="A109" s="176"/>
      <c r="B109" s="178" t="s">
        <v>266</v>
      </c>
      <c r="C109" s="151">
        <v>0</v>
      </c>
      <c r="D109" s="151"/>
      <c r="E109" s="151">
        <v>0</v>
      </c>
      <c r="F109" s="151"/>
      <c r="G109" s="151">
        <v>0</v>
      </c>
      <c r="H109" s="178"/>
      <c r="I109" s="151">
        <v>0</v>
      </c>
      <c r="J109" s="151"/>
      <c r="K109" s="151">
        <v>0</v>
      </c>
      <c r="L109" s="151"/>
      <c r="M109" s="151">
        <v>0</v>
      </c>
      <c r="N109" s="151"/>
      <c r="O109" s="151">
        <v>0</v>
      </c>
      <c r="P109" s="151"/>
      <c r="Q109" s="152">
        <v>0</v>
      </c>
      <c r="R109" s="151"/>
      <c r="S109" s="151">
        <v>0</v>
      </c>
      <c r="T109" s="151"/>
      <c r="U109" s="151">
        <v>0</v>
      </c>
      <c r="V109" s="151"/>
      <c r="W109" s="151">
        <v>0</v>
      </c>
      <c r="X109" s="151"/>
      <c r="Y109" s="151">
        <v>0</v>
      </c>
      <c r="Z109" s="151"/>
      <c r="AA109" s="148"/>
    </row>
    <row r="110" spans="1:27" ht="11.25" customHeight="1" x14ac:dyDescent="0.2">
      <c r="A110" s="175" t="s">
        <v>267</v>
      </c>
      <c r="B110" s="161" t="s">
        <v>268</v>
      </c>
      <c r="C110" s="151">
        <v>0</v>
      </c>
      <c r="D110" s="151"/>
      <c r="E110" s="151">
        <v>0</v>
      </c>
      <c r="F110" s="151"/>
      <c r="G110" s="151">
        <v>0</v>
      </c>
      <c r="H110" s="161"/>
      <c r="I110" s="151">
        <v>0</v>
      </c>
      <c r="J110" s="151" t="s">
        <v>52</v>
      </c>
      <c r="K110" s="151">
        <v>0</v>
      </c>
      <c r="L110" s="151" t="s">
        <v>52</v>
      </c>
      <c r="M110" s="151">
        <v>0</v>
      </c>
      <c r="N110" s="151"/>
      <c r="O110" s="151">
        <v>0</v>
      </c>
      <c r="P110" s="151"/>
      <c r="Q110" s="152">
        <v>0</v>
      </c>
      <c r="R110" s="151"/>
      <c r="S110" s="151">
        <v>0</v>
      </c>
      <c r="T110" s="151"/>
      <c r="U110" s="151">
        <v>0</v>
      </c>
      <c r="V110" s="151"/>
      <c r="W110" s="151">
        <v>0</v>
      </c>
      <c r="X110" s="151"/>
      <c r="Y110" s="151">
        <v>0</v>
      </c>
      <c r="Z110" s="151"/>
      <c r="AA110" s="148" t="s">
        <v>52</v>
      </c>
    </row>
    <row r="111" spans="1:27" ht="11.25" customHeight="1" x14ac:dyDescent="0.2">
      <c r="A111" s="175"/>
      <c r="B111" s="161"/>
      <c r="C111" s="161"/>
      <c r="D111" s="161"/>
      <c r="E111" s="161"/>
      <c r="F111" s="161"/>
      <c r="G111" s="161"/>
      <c r="H111" s="161"/>
      <c r="I111" s="151"/>
      <c r="J111" s="151"/>
      <c r="K111" s="151"/>
      <c r="L111" s="151"/>
      <c r="M111" s="151"/>
      <c r="N111" s="151"/>
      <c r="O111" s="151"/>
      <c r="P111" s="151"/>
      <c r="Q111" s="152"/>
      <c r="R111" s="151"/>
      <c r="S111" s="151"/>
      <c r="T111" s="151"/>
      <c r="U111" s="151"/>
      <c r="V111" s="151"/>
      <c r="W111" s="151"/>
      <c r="X111" s="151"/>
      <c r="Y111" s="151"/>
      <c r="Z111" s="151"/>
      <c r="AA111" s="148"/>
    </row>
    <row r="112" spans="1:27" ht="11.25" customHeight="1" x14ac:dyDescent="0.2">
      <c r="A112" s="175">
        <v>5.4</v>
      </c>
      <c r="B112" s="177" t="s">
        <v>269</v>
      </c>
      <c r="C112" s="148">
        <v>0</v>
      </c>
      <c r="D112" s="148">
        <v>0</v>
      </c>
      <c r="E112" s="148">
        <v>0</v>
      </c>
      <c r="F112" s="148">
        <v>0</v>
      </c>
      <c r="G112" s="148">
        <v>0</v>
      </c>
      <c r="H112" s="148" t="s">
        <v>52</v>
      </c>
      <c r="I112" s="148">
        <v>0</v>
      </c>
      <c r="J112" s="148"/>
      <c r="K112" s="148">
        <v>0</v>
      </c>
      <c r="L112" s="148">
        <v>0</v>
      </c>
      <c r="M112" s="148">
        <v>0</v>
      </c>
      <c r="N112" s="148"/>
      <c r="O112" s="148">
        <v>0</v>
      </c>
      <c r="P112" s="148"/>
      <c r="Q112" s="149">
        <v>0</v>
      </c>
      <c r="R112" s="148"/>
      <c r="S112" s="148">
        <v>0</v>
      </c>
      <c r="T112" s="148"/>
      <c r="U112" s="148">
        <f>SUM(U113:U117)</f>
        <v>0</v>
      </c>
      <c r="V112" s="148"/>
      <c r="W112" s="148">
        <f>SUM(W113:W117)</f>
        <v>0</v>
      </c>
      <c r="X112" s="148"/>
      <c r="Y112" s="148">
        <f>SUM(Y113:Y117)</f>
        <v>0</v>
      </c>
      <c r="Z112" s="148"/>
      <c r="AA112" s="148">
        <f>SUM(C112:Y112)</f>
        <v>0</v>
      </c>
    </row>
    <row r="113" spans="1:27" ht="13.5" customHeight="1" x14ac:dyDescent="0.2">
      <c r="A113" s="172" t="s">
        <v>270</v>
      </c>
      <c r="B113" s="161" t="s">
        <v>271</v>
      </c>
      <c r="C113" s="151">
        <v>0</v>
      </c>
      <c r="D113" s="151"/>
      <c r="E113" s="151">
        <v>0</v>
      </c>
      <c r="F113" s="151"/>
      <c r="G113" s="151">
        <v>0</v>
      </c>
      <c r="H113" s="161"/>
      <c r="I113" s="151">
        <v>0</v>
      </c>
      <c r="J113" s="151"/>
      <c r="K113" s="151">
        <v>0</v>
      </c>
      <c r="L113" s="151"/>
      <c r="M113" s="151">
        <v>0</v>
      </c>
      <c r="N113" s="151"/>
      <c r="O113" s="151">
        <v>0</v>
      </c>
      <c r="P113" s="151"/>
      <c r="Q113" s="152">
        <v>0</v>
      </c>
      <c r="R113" s="151"/>
      <c r="S113" s="151">
        <v>0</v>
      </c>
      <c r="T113" s="151"/>
      <c r="U113" s="151">
        <v>0</v>
      </c>
      <c r="V113" s="151"/>
      <c r="W113" s="151">
        <v>0</v>
      </c>
      <c r="X113" s="151"/>
      <c r="Y113" s="151">
        <v>0</v>
      </c>
      <c r="Z113" s="151"/>
      <c r="AA113" s="148"/>
    </row>
    <row r="114" spans="1:27" ht="13.5" customHeight="1" x14ac:dyDescent="0.2">
      <c r="A114" s="172"/>
      <c r="B114" s="161" t="s">
        <v>272</v>
      </c>
      <c r="C114" s="151">
        <v>0</v>
      </c>
      <c r="D114" s="151"/>
      <c r="E114" s="151">
        <v>0</v>
      </c>
      <c r="F114" s="151"/>
      <c r="G114" s="151">
        <v>0</v>
      </c>
      <c r="H114" s="161"/>
      <c r="I114" s="151">
        <v>0</v>
      </c>
      <c r="J114" s="151"/>
      <c r="K114" s="151">
        <v>0</v>
      </c>
      <c r="L114" s="151"/>
      <c r="M114" s="151">
        <v>0</v>
      </c>
      <c r="N114" s="151"/>
      <c r="O114" s="151">
        <v>0</v>
      </c>
      <c r="P114" s="151"/>
      <c r="Q114" s="152">
        <v>0</v>
      </c>
      <c r="R114" s="151"/>
      <c r="S114" s="151">
        <v>0</v>
      </c>
      <c r="T114" s="151"/>
      <c r="U114" s="151">
        <v>0</v>
      </c>
      <c r="V114" s="151"/>
      <c r="W114" s="151">
        <v>0</v>
      </c>
      <c r="X114" s="151"/>
      <c r="Y114" s="151">
        <v>0</v>
      </c>
      <c r="Z114" s="151"/>
      <c r="AA114" s="148"/>
    </row>
    <row r="115" spans="1:27" ht="12" customHeight="1" x14ac:dyDescent="0.2">
      <c r="A115" s="172"/>
      <c r="B115" s="161" t="s">
        <v>273</v>
      </c>
      <c r="C115" s="151">
        <v>0</v>
      </c>
      <c r="D115" s="151"/>
      <c r="E115" s="151">
        <v>0</v>
      </c>
      <c r="F115" s="151"/>
      <c r="G115" s="151">
        <v>0</v>
      </c>
      <c r="H115" s="161"/>
      <c r="I115" s="151">
        <v>0</v>
      </c>
      <c r="J115" s="151"/>
      <c r="K115" s="151">
        <v>0</v>
      </c>
      <c r="L115" s="151"/>
      <c r="M115" s="151">
        <v>0</v>
      </c>
      <c r="N115" s="151"/>
      <c r="O115" s="151">
        <v>0</v>
      </c>
      <c r="P115" s="151"/>
      <c r="Q115" s="152">
        <v>0</v>
      </c>
      <c r="R115" s="151"/>
      <c r="S115" s="151">
        <v>0</v>
      </c>
      <c r="T115" s="151"/>
      <c r="U115" s="151">
        <v>0</v>
      </c>
      <c r="V115" s="151"/>
      <c r="W115" s="151">
        <v>0</v>
      </c>
      <c r="X115" s="151"/>
      <c r="Y115" s="151">
        <v>0</v>
      </c>
      <c r="Z115" s="151"/>
      <c r="AA115" s="148"/>
    </row>
    <row r="116" spans="1:27" ht="14.25" customHeight="1" x14ac:dyDescent="0.2">
      <c r="A116" s="172"/>
      <c r="B116" s="161" t="s">
        <v>274</v>
      </c>
      <c r="C116" s="151">
        <v>0</v>
      </c>
      <c r="D116" s="151"/>
      <c r="E116" s="151">
        <v>0</v>
      </c>
      <c r="F116" s="151"/>
      <c r="G116" s="151">
        <v>0</v>
      </c>
      <c r="H116" s="161"/>
      <c r="I116" s="151">
        <v>0</v>
      </c>
      <c r="J116" s="151"/>
      <c r="K116" s="151">
        <v>0</v>
      </c>
      <c r="L116" s="151"/>
      <c r="M116" s="151">
        <v>0</v>
      </c>
      <c r="N116" s="151"/>
      <c r="O116" s="151">
        <v>0</v>
      </c>
      <c r="P116" s="151"/>
      <c r="Q116" s="152">
        <v>0</v>
      </c>
      <c r="R116" s="151"/>
      <c r="S116" s="151">
        <v>0</v>
      </c>
      <c r="T116" s="151"/>
      <c r="U116" s="151">
        <v>0</v>
      </c>
      <c r="V116" s="151"/>
      <c r="W116" s="151">
        <v>0</v>
      </c>
      <c r="X116" s="151"/>
      <c r="Y116" s="151">
        <v>0</v>
      </c>
      <c r="Z116" s="151"/>
      <c r="AA116" s="148"/>
    </row>
    <row r="117" spans="1:27" ht="12" customHeight="1" x14ac:dyDescent="0.2">
      <c r="A117" s="172"/>
      <c r="B117" s="161" t="s">
        <v>275</v>
      </c>
      <c r="C117" s="151">
        <v>0</v>
      </c>
      <c r="D117" s="151"/>
      <c r="E117" s="151">
        <v>0</v>
      </c>
      <c r="F117" s="151"/>
      <c r="G117" s="151">
        <v>0</v>
      </c>
      <c r="H117" s="161"/>
      <c r="I117" s="151">
        <v>0</v>
      </c>
      <c r="J117" s="151"/>
      <c r="K117" s="151">
        <v>0</v>
      </c>
      <c r="L117" s="151"/>
      <c r="M117" s="151">
        <v>0</v>
      </c>
      <c r="N117" s="151"/>
      <c r="O117" s="151">
        <v>0</v>
      </c>
      <c r="P117" s="151"/>
      <c r="Q117" s="152">
        <v>0</v>
      </c>
      <c r="R117" s="151"/>
      <c r="S117" s="151">
        <v>0</v>
      </c>
      <c r="T117" s="151"/>
      <c r="U117" s="151">
        <v>0</v>
      </c>
      <c r="V117" s="151"/>
      <c r="W117" s="151">
        <v>0</v>
      </c>
      <c r="X117" s="151"/>
      <c r="Y117" s="151">
        <v>0</v>
      </c>
      <c r="Z117" s="151"/>
      <c r="AA117" s="148"/>
    </row>
    <row r="118" spans="1:27" ht="15" customHeight="1" x14ac:dyDescent="0.2">
      <c r="A118" s="172"/>
      <c r="B118" s="179"/>
      <c r="C118" s="179"/>
      <c r="D118" s="179"/>
      <c r="E118" s="179"/>
      <c r="F118" s="179"/>
      <c r="G118" s="179"/>
      <c r="H118" s="179"/>
      <c r="I118" s="180" t="s">
        <v>52</v>
      </c>
      <c r="J118" s="180"/>
      <c r="K118" s="180" t="s">
        <v>52</v>
      </c>
      <c r="L118" s="180"/>
      <c r="M118" s="180"/>
      <c r="N118" s="180"/>
      <c r="O118" s="180"/>
      <c r="P118" s="180"/>
      <c r="Q118" s="181"/>
      <c r="R118" s="180"/>
      <c r="S118" s="180"/>
      <c r="T118" s="180"/>
      <c r="U118" s="180"/>
      <c r="V118" s="180"/>
      <c r="W118" s="180"/>
      <c r="X118" s="180"/>
      <c r="Y118" s="180"/>
      <c r="Z118" s="180"/>
      <c r="AA118" s="180"/>
    </row>
    <row r="119" spans="1:27" ht="21" customHeight="1" x14ac:dyDescent="0.2">
      <c r="A119" s="172"/>
      <c r="B119" s="850" t="s">
        <v>54</v>
      </c>
      <c r="C119" s="850"/>
      <c r="D119" s="850"/>
      <c r="E119" s="850"/>
      <c r="F119" s="850"/>
      <c r="G119" s="850"/>
      <c r="H119" s="850"/>
      <c r="I119" s="850"/>
      <c r="J119" s="850"/>
      <c r="K119" s="850"/>
      <c r="L119" s="850"/>
      <c r="M119" s="850"/>
      <c r="N119" s="850"/>
      <c r="O119" s="850"/>
      <c r="P119" s="850"/>
      <c r="Q119" s="850"/>
      <c r="R119" s="850"/>
      <c r="S119" s="850"/>
      <c r="T119" s="850"/>
      <c r="U119" s="850"/>
      <c r="V119" s="850"/>
      <c r="W119" s="850"/>
      <c r="X119" s="850"/>
      <c r="Y119" s="850"/>
      <c r="Z119" s="850"/>
      <c r="AA119" s="850"/>
    </row>
    <row r="120" spans="1:27" ht="21" customHeight="1" x14ac:dyDescent="0.2">
      <c r="A120" s="172"/>
      <c r="B120" s="182"/>
      <c r="C120" s="182"/>
      <c r="D120" s="182"/>
      <c r="E120" s="182"/>
      <c r="F120" s="182"/>
      <c r="G120" s="182"/>
      <c r="H120" s="182"/>
      <c r="I120" s="182"/>
      <c r="J120" s="182"/>
      <c r="K120" s="182"/>
      <c r="L120" s="182"/>
      <c r="M120" s="182"/>
      <c r="N120" s="182"/>
      <c r="O120" s="182"/>
      <c r="P120" s="182"/>
      <c r="Q120" s="183"/>
      <c r="R120" s="182"/>
      <c r="S120" s="182"/>
      <c r="T120" s="182"/>
      <c r="U120" s="182"/>
      <c r="V120" s="182"/>
      <c r="W120" s="182"/>
      <c r="X120" s="182"/>
      <c r="Y120" s="182"/>
      <c r="Z120" s="182"/>
      <c r="AA120" s="182"/>
    </row>
    <row r="121" spans="1:27" ht="21" customHeight="1" x14ac:dyDescent="0.2">
      <c r="A121" s="172"/>
      <c r="B121" s="182"/>
      <c r="C121" s="182"/>
      <c r="D121" s="182"/>
      <c r="E121" s="182"/>
      <c r="F121" s="182"/>
      <c r="G121" s="182"/>
      <c r="H121" s="182"/>
      <c r="I121" s="182"/>
      <c r="J121" s="182"/>
      <c r="K121" s="182"/>
      <c r="L121" s="182"/>
      <c r="M121" s="182"/>
      <c r="N121" s="182"/>
      <c r="O121" s="182"/>
      <c r="P121" s="182"/>
      <c r="Q121" s="183"/>
      <c r="R121" s="182"/>
      <c r="S121" s="182"/>
      <c r="T121" s="182"/>
      <c r="U121" s="182"/>
      <c r="V121" s="182"/>
      <c r="W121" s="182"/>
      <c r="X121" s="182"/>
      <c r="Y121" s="182"/>
      <c r="Z121" s="182"/>
      <c r="AA121" s="182"/>
    </row>
    <row r="122" spans="1:27" ht="21" customHeight="1" x14ac:dyDescent="0.2">
      <c r="A122" s="172"/>
      <c r="B122" s="182"/>
      <c r="C122" s="182"/>
      <c r="D122" s="182"/>
      <c r="E122" s="182"/>
      <c r="F122" s="182"/>
      <c r="G122" s="182"/>
      <c r="H122" s="182"/>
      <c r="I122" s="182"/>
      <c r="J122" s="182"/>
      <c r="K122" s="182"/>
      <c r="L122" s="182"/>
      <c r="M122" s="182"/>
      <c r="N122" s="182"/>
      <c r="O122" s="182"/>
      <c r="P122" s="182"/>
      <c r="Q122" s="183"/>
      <c r="R122" s="182"/>
      <c r="S122" s="182"/>
      <c r="T122" s="182"/>
      <c r="U122" s="182"/>
      <c r="V122" s="182"/>
      <c r="W122" s="182"/>
      <c r="X122" s="182"/>
      <c r="Y122" s="182"/>
      <c r="Z122" s="182"/>
      <c r="AA122" s="182"/>
    </row>
    <row r="123" spans="1:27" ht="21" customHeight="1" x14ac:dyDescent="0.2">
      <c r="A123" s="172"/>
      <c r="B123" s="182"/>
      <c r="C123" s="182"/>
      <c r="D123" s="182"/>
      <c r="E123" s="182"/>
      <c r="F123" s="182"/>
      <c r="G123" s="182"/>
      <c r="H123" s="182"/>
      <c r="I123" s="182"/>
      <c r="J123" s="182"/>
      <c r="K123" s="182"/>
      <c r="L123" s="182"/>
      <c r="M123" s="182"/>
      <c r="N123" s="182"/>
      <c r="O123" s="182"/>
      <c r="P123" s="182"/>
      <c r="Q123" s="183"/>
      <c r="R123" s="182"/>
      <c r="S123" s="182"/>
      <c r="T123" s="182"/>
      <c r="U123" s="182"/>
      <c r="V123" s="182"/>
      <c r="W123" s="182"/>
      <c r="X123" s="182"/>
      <c r="Y123" s="182"/>
      <c r="Z123" s="182"/>
      <c r="AA123" s="182"/>
    </row>
    <row r="124" spans="1:27" ht="21" customHeight="1" x14ac:dyDescent="0.2">
      <c r="A124" s="172"/>
      <c r="B124" s="182"/>
      <c r="C124" s="182"/>
      <c r="D124" s="182"/>
      <c r="E124" s="182"/>
      <c r="F124" s="182"/>
      <c r="G124" s="182"/>
      <c r="H124" s="182"/>
      <c r="I124" s="182"/>
      <c r="J124" s="182"/>
      <c r="K124" s="182"/>
      <c r="L124" s="182"/>
      <c r="M124" s="182"/>
      <c r="N124" s="182"/>
      <c r="O124" s="182"/>
      <c r="P124" s="182"/>
      <c r="Q124" s="183"/>
      <c r="R124" s="182"/>
      <c r="S124" s="182"/>
      <c r="T124" s="182"/>
      <c r="U124" s="182"/>
      <c r="V124" s="182"/>
      <c r="W124" s="182"/>
      <c r="X124" s="182"/>
      <c r="Y124" s="182"/>
      <c r="Z124" s="182"/>
      <c r="AA124" s="182"/>
    </row>
    <row r="125" spans="1:27" ht="112.5" customHeight="1" x14ac:dyDescent="0.2">
      <c r="A125" s="172"/>
      <c r="B125" s="182"/>
      <c r="C125" s="182"/>
      <c r="D125" s="182"/>
      <c r="E125" s="182"/>
      <c r="F125" s="182"/>
      <c r="G125" s="182"/>
      <c r="H125" s="182"/>
      <c r="I125" s="182"/>
      <c r="J125" s="182"/>
      <c r="K125" s="182"/>
      <c r="L125" s="182"/>
      <c r="M125" s="182"/>
      <c r="N125" s="182"/>
      <c r="O125" s="182"/>
      <c r="P125" s="182"/>
      <c r="Q125" s="183"/>
      <c r="R125" s="182"/>
      <c r="S125" s="182"/>
      <c r="T125" s="182"/>
      <c r="U125" s="182"/>
      <c r="V125" s="182"/>
      <c r="W125" s="182"/>
      <c r="X125" s="182"/>
      <c r="Y125" s="182"/>
      <c r="Z125" s="182"/>
      <c r="AA125" s="182"/>
    </row>
    <row r="126" spans="1:27" ht="30.75" customHeight="1" x14ac:dyDescent="0.2">
      <c r="A126" s="172"/>
      <c r="B126" s="182"/>
      <c r="C126" s="182"/>
      <c r="D126" s="182"/>
      <c r="E126" s="182"/>
      <c r="F126" s="182"/>
      <c r="G126" s="182"/>
      <c r="H126" s="182"/>
      <c r="I126" s="182"/>
      <c r="J126" s="182"/>
      <c r="K126" s="182"/>
      <c r="L126" s="182"/>
      <c r="M126" s="182"/>
      <c r="N126" s="182"/>
      <c r="O126" s="182"/>
      <c r="P126" s="182"/>
      <c r="Q126" s="183"/>
      <c r="R126" s="182"/>
      <c r="S126" s="182"/>
      <c r="T126" s="182"/>
      <c r="U126" s="182"/>
      <c r="V126" s="182"/>
      <c r="W126" s="182"/>
      <c r="X126" s="182"/>
      <c r="Y126" s="182"/>
      <c r="Z126" s="182"/>
      <c r="AA126" s="182"/>
    </row>
    <row r="127" spans="1:27" ht="15.75" customHeight="1" x14ac:dyDescent="0.2">
      <c r="A127" s="134" t="s">
        <v>156</v>
      </c>
      <c r="B127" s="135" t="s">
        <v>157</v>
      </c>
      <c r="C127" s="135" t="s">
        <v>158</v>
      </c>
      <c r="D127" s="135"/>
      <c r="E127" s="135" t="s">
        <v>159</v>
      </c>
      <c r="F127" s="135"/>
      <c r="G127" s="135" t="s">
        <v>160</v>
      </c>
      <c r="H127" s="135"/>
      <c r="I127" s="136" t="s">
        <v>161</v>
      </c>
      <c r="J127" s="136"/>
      <c r="K127" s="135" t="s">
        <v>162</v>
      </c>
      <c r="L127" s="135"/>
      <c r="M127" s="135" t="s">
        <v>163</v>
      </c>
      <c r="N127" s="135"/>
      <c r="O127" s="135" t="s">
        <v>164</v>
      </c>
      <c r="P127" s="135"/>
      <c r="Q127" s="135" t="s">
        <v>165</v>
      </c>
      <c r="R127" s="135"/>
      <c r="S127" s="135" t="s">
        <v>166</v>
      </c>
      <c r="T127" s="135"/>
      <c r="U127" s="135" t="s">
        <v>167</v>
      </c>
      <c r="V127" s="135"/>
      <c r="W127" s="135" t="s">
        <v>168</v>
      </c>
      <c r="X127" s="135"/>
      <c r="Y127" s="135" t="s">
        <v>169</v>
      </c>
      <c r="Z127" s="135"/>
      <c r="AA127" s="135" t="s">
        <v>170</v>
      </c>
    </row>
    <row r="128" spans="1:27" s="128" customFormat="1" ht="16.5" customHeight="1" x14ac:dyDescent="0.2">
      <c r="A128" s="134"/>
      <c r="B128" s="134"/>
      <c r="C128" s="134"/>
      <c r="D128" s="134"/>
      <c r="E128" s="134"/>
      <c r="F128" s="134"/>
      <c r="G128" s="134"/>
      <c r="H128" s="134"/>
      <c r="I128" s="137"/>
      <c r="J128" s="137"/>
      <c r="K128" s="134"/>
      <c r="L128" s="134"/>
      <c r="M128" s="134"/>
      <c r="N128" s="134"/>
      <c r="O128" s="134"/>
      <c r="P128" s="134"/>
      <c r="Q128" s="134"/>
      <c r="R128" s="134"/>
      <c r="S128" s="134"/>
      <c r="T128" s="134"/>
      <c r="U128" s="134"/>
      <c r="V128" s="134"/>
      <c r="W128" s="134"/>
      <c r="X128" s="134"/>
      <c r="Y128" s="134"/>
      <c r="Z128" s="134"/>
      <c r="AA128" s="134"/>
    </row>
    <row r="129" spans="1:27" ht="20.25" customHeight="1" x14ac:dyDescent="0.2">
      <c r="A129" s="175">
        <v>5.5</v>
      </c>
      <c r="B129" s="184" t="s">
        <v>276</v>
      </c>
      <c r="C129" s="184"/>
      <c r="D129" s="184"/>
      <c r="E129" s="184"/>
      <c r="F129" s="184"/>
      <c r="G129" s="184"/>
      <c r="H129" s="184"/>
      <c r="I129" s="180" t="s">
        <v>52</v>
      </c>
      <c r="J129" s="180"/>
      <c r="K129" s="180" t="s">
        <v>52</v>
      </c>
      <c r="L129" s="180"/>
      <c r="M129" s="180"/>
      <c r="N129" s="180"/>
      <c r="O129" s="180"/>
      <c r="P129" s="180"/>
      <c r="Q129" s="181"/>
      <c r="R129" s="180"/>
      <c r="S129" s="180"/>
      <c r="T129" s="180"/>
      <c r="U129" s="180"/>
      <c r="V129" s="180"/>
      <c r="W129" s="180"/>
      <c r="X129" s="180"/>
      <c r="Y129" s="180"/>
      <c r="Z129" s="180"/>
      <c r="AA129" s="180"/>
    </row>
    <row r="130" spans="1:27" ht="6.75" customHeight="1" x14ac:dyDescent="0.2">
      <c r="A130" s="175"/>
      <c r="B130" s="184"/>
      <c r="C130" s="184"/>
      <c r="D130" s="184"/>
      <c r="E130" s="184"/>
      <c r="F130" s="184"/>
      <c r="G130" s="184"/>
      <c r="H130" s="184"/>
      <c r="I130" s="180" t="s">
        <v>52</v>
      </c>
      <c r="J130" s="180"/>
      <c r="K130" s="180" t="s">
        <v>52</v>
      </c>
      <c r="L130" s="180"/>
      <c r="M130" s="180"/>
      <c r="N130" s="180"/>
      <c r="O130" s="180"/>
      <c r="P130" s="180"/>
      <c r="Q130" s="181"/>
      <c r="R130" s="180"/>
      <c r="S130" s="180"/>
      <c r="T130" s="180"/>
      <c r="U130" s="180"/>
      <c r="V130" s="180"/>
      <c r="W130" s="180"/>
      <c r="X130" s="180"/>
      <c r="Y130" s="180"/>
      <c r="Z130" s="180"/>
      <c r="AA130" s="180"/>
    </row>
    <row r="131" spans="1:27" ht="24" customHeight="1" x14ac:dyDescent="0.2">
      <c r="A131" s="175"/>
      <c r="B131" s="185" t="s">
        <v>277</v>
      </c>
      <c r="C131" s="180">
        <v>0</v>
      </c>
      <c r="D131" s="180"/>
      <c r="E131" s="180">
        <v>0</v>
      </c>
      <c r="F131" s="180"/>
      <c r="G131" s="180">
        <v>0</v>
      </c>
      <c r="H131" s="180"/>
      <c r="I131" s="180">
        <v>0</v>
      </c>
      <c r="J131" s="180"/>
      <c r="K131" s="180">
        <v>0</v>
      </c>
      <c r="L131" s="180">
        <v>0</v>
      </c>
      <c r="M131" s="180">
        <v>0</v>
      </c>
      <c r="N131" s="180"/>
      <c r="O131" s="180">
        <v>0</v>
      </c>
      <c r="P131" s="180"/>
      <c r="Q131" s="181">
        <v>0</v>
      </c>
      <c r="R131" s="180"/>
      <c r="S131" s="180">
        <v>2602492.88</v>
      </c>
      <c r="T131" s="180"/>
      <c r="U131" s="180">
        <f>SUM(U132:U138)</f>
        <v>0</v>
      </c>
      <c r="V131" s="180"/>
      <c r="W131" s="180">
        <f>SUM(W132:W138)</f>
        <v>0</v>
      </c>
      <c r="X131" s="180"/>
      <c r="Y131" s="180">
        <f>SUM(Y132:Y138)</f>
        <v>807444</v>
      </c>
      <c r="Z131" s="180"/>
      <c r="AA131" s="148">
        <f>SUM(C131:Y131)</f>
        <v>3409936.88</v>
      </c>
    </row>
    <row r="132" spans="1:27" ht="17.25" customHeight="1" x14ac:dyDescent="0.2">
      <c r="A132" s="175"/>
      <c r="B132" s="179" t="s">
        <v>278</v>
      </c>
      <c r="C132" s="186">
        <v>0</v>
      </c>
      <c r="D132" s="186"/>
      <c r="E132" s="186">
        <v>0</v>
      </c>
      <c r="F132" s="186"/>
      <c r="G132" s="186">
        <v>0</v>
      </c>
      <c r="H132" s="179"/>
      <c r="I132" s="186">
        <v>0</v>
      </c>
      <c r="J132" s="186"/>
      <c r="K132" s="186">
        <v>0</v>
      </c>
      <c r="L132" s="186"/>
      <c r="M132" s="186">
        <v>0</v>
      </c>
      <c r="N132" s="186"/>
      <c r="O132" s="186">
        <v>0</v>
      </c>
      <c r="P132" s="186"/>
      <c r="Q132" s="187">
        <v>0</v>
      </c>
      <c r="R132" s="186"/>
      <c r="S132" s="186">
        <v>0</v>
      </c>
      <c r="T132" s="186"/>
      <c r="U132" s="186">
        <v>0</v>
      </c>
      <c r="V132" s="186"/>
      <c r="W132" s="186">
        <v>0</v>
      </c>
      <c r="X132" s="186"/>
      <c r="Y132" s="186">
        <v>0</v>
      </c>
      <c r="Z132" s="186"/>
      <c r="AA132" s="180"/>
    </row>
    <row r="133" spans="1:27" ht="28.5" customHeight="1" x14ac:dyDescent="0.2">
      <c r="A133" s="175"/>
      <c r="B133" s="179" t="s">
        <v>279</v>
      </c>
      <c r="C133" s="186">
        <v>0</v>
      </c>
      <c r="D133" s="186"/>
      <c r="E133" s="186">
        <v>0</v>
      </c>
      <c r="F133" s="186"/>
      <c r="G133" s="186">
        <v>0</v>
      </c>
      <c r="H133" s="179"/>
      <c r="I133" s="186">
        <v>0</v>
      </c>
      <c r="J133" s="186"/>
      <c r="K133" s="186">
        <v>0</v>
      </c>
      <c r="L133" s="186"/>
      <c r="M133" s="186">
        <v>0</v>
      </c>
      <c r="N133" s="186"/>
      <c r="O133" s="186">
        <v>0</v>
      </c>
      <c r="P133" s="186"/>
      <c r="Q133" s="187">
        <v>0</v>
      </c>
      <c r="R133" s="186"/>
      <c r="S133" s="186">
        <v>0</v>
      </c>
      <c r="T133" s="186"/>
      <c r="U133" s="186">
        <v>0</v>
      </c>
      <c r="V133" s="186"/>
      <c r="W133" s="186">
        <v>0</v>
      </c>
      <c r="X133" s="186"/>
      <c r="Y133" s="186">
        <v>0</v>
      </c>
      <c r="Z133" s="186"/>
      <c r="AA133" s="180"/>
    </row>
    <row r="134" spans="1:27" ht="12.75" customHeight="1" x14ac:dyDescent="0.2">
      <c r="A134" s="175"/>
      <c r="B134" s="179" t="s">
        <v>280</v>
      </c>
      <c r="C134" s="186">
        <v>0</v>
      </c>
      <c r="D134" s="186"/>
      <c r="E134" s="186">
        <v>0</v>
      </c>
      <c r="F134" s="186"/>
      <c r="G134" s="186">
        <v>0</v>
      </c>
      <c r="H134" s="179"/>
      <c r="I134" s="186">
        <v>0</v>
      </c>
      <c r="J134" s="186"/>
      <c r="K134" s="186">
        <v>0</v>
      </c>
      <c r="L134" s="186"/>
      <c r="M134" s="186">
        <v>0</v>
      </c>
      <c r="N134" s="186"/>
      <c r="O134" s="186">
        <v>0</v>
      </c>
      <c r="P134" s="186"/>
      <c r="Q134" s="187">
        <v>0</v>
      </c>
      <c r="R134" s="186"/>
      <c r="S134" s="186">
        <v>0</v>
      </c>
      <c r="T134" s="186"/>
      <c r="U134" s="186">
        <v>0</v>
      </c>
      <c r="V134" s="186"/>
      <c r="W134" s="186">
        <v>0</v>
      </c>
      <c r="X134" s="186"/>
      <c r="Y134" s="186">
        <v>0</v>
      </c>
      <c r="Z134" s="186"/>
      <c r="AA134" s="180"/>
    </row>
    <row r="135" spans="1:27" ht="12.75" customHeight="1" x14ac:dyDescent="0.2">
      <c r="A135" s="175"/>
      <c r="B135" s="179" t="s">
        <v>281</v>
      </c>
      <c r="C135" s="186">
        <v>0</v>
      </c>
      <c r="D135" s="186"/>
      <c r="E135" s="186">
        <v>0</v>
      </c>
      <c r="F135" s="186"/>
      <c r="G135" s="186">
        <v>0</v>
      </c>
      <c r="H135" s="179"/>
      <c r="I135" s="186">
        <v>0</v>
      </c>
      <c r="J135" s="186"/>
      <c r="K135" s="186">
        <v>0</v>
      </c>
      <c r="L135" s="186"/>
      <c r="M135" s="186">
        <v>0</v>
      </c>
      <c r="N135" s="186"/>
      <c r="O135" s="186">
        <v>0</v>
      </c>
      <c r="P135" s="186"/>
      <c r="Q135" s="187">
        <v>0</v>
      </c>
      <c r="R135" s="186"/>
      <c r="S135" s="186">
        <v>0</v>
      </c>
      <c r="T135" s="186"/>
      <c r="U135" s="186">
        <v>0</v>
      </c>
      <c r="V135" s="186"/>
      <c r="W135" s="186">
        <v>0</v>
      </c>
      <c r="X135" s="186"/>
      <c r="Y135" s="186">
        <v>0</v>
      </c>
      <c r="Z135" s="186"/>
      <c r="AA135" s="180"/>
    </row>
    <row r="136" spans="1:27" ht="13.5" customHeight="1" x14ac:dyDescent="0.2">
      <c r="A136" s="175"/>
      <c r="B136" s="179" t="s">
        <v>282</v>
      </c>
      <c r="C136" s="186">
        <v>0</v>
      </c>
      <c r="D136" s="186"/>
      <c r="E136" s="186">
        <v>0</v>
      </c>
      <c r="F136" s="186"/>
      <c r="G136" s="186">
        <v>0</v>
      </c>
      <c r="H136" s="179"/>
      <c r="I136" s="186">
        <v>0</v>
      </c>
      <c r="J136" s="186"/>
      <c r="K136" s="186">
        <v>0</v>
      </c>
      <c r="L136" s="186"/>
      <c r="M136" s="186">
        <v>0</v>
      </c>
      <c r="N136" s="186"/>
      <c r="O136" s="186">
        <v>0</v>
      </c>
      <c r="P136" s="186"/>
      <c r="Q136" s="187">
        <v>0</v>
      </c>
      <c r="R136" s="186"/>
      <c r="S136" s="186">
        <v>2589658.5</v>
      </c>
      <c r="T136" s="186"/>
      <c r="U136" s="186">
        <f>+[10]Hoja2!K71</f>
        <v>0</v>
      </c>
      <c r="V136" s="186"/>
      <c r="W136" s="186">
        <f>+[10]Hoja2!M71</f>
        <v>0</v>
      </c>
      <c r="X136" s="186"/>
      <c r="Y136" s="186">
        <f>+[10]Hoja2!O71</f>
        <v>798727</v>
      </c>
      <c r="Z136" s="186"/>
      <c r="AA136" s="180"/>
    </row>
    <row r="137" spans="1:27" ht="14.25" customHeight="1" x14ac:dyDescent="0.2">
      <c r="A137" s="175"/>
      <c r="B137" s="179" t="s">
        <v>283</v>
      </c>
      <c r="C137" s="186">
        <v>0</v>
      </c>
      <c r="D137" s="186"/>
      <c r="E137" s="186">
        <v>0</v>
      </c>
      <c r="F137" s="186"/>
      <c r="G137" s="186">
        <v>0</v>
      </c>
      <c r="H137" s="179"/>
      <c r="I137" s="186">
        <v>0</v>
      </c>
      <c r="J137" s="186"/>
      <c r="K137" s="186">
        <v>0</v>
      </c>
      <c r="L137" s="186"/>
      <c r="M137" s="186">
        <v>0</v>
      </c>
      <c r="N137" s="186"/>
      <c r="O137" s="186">
        <v>0</v>
      </c>
      <c r="P137" s="186"/>
      <c r="Q137" s="187">
        <v>0</v>
      </c>
      <c r="R137" s="186"/>
      <c r="S137" s="186">
        <v>0</v>
      </c>
      <c r="T137" s="186"/>
      <c r="U137" s="186">
        <v>0</v>
      </c>
      <c r="V137" s="186"/>
      <c r="W137" s="186">
        <v>0</v>
      </c>
      <c r="X137" s="186"/>
      <c r="Y137" s="186">
        <v>0</v>
      </c>
      <c r="Z137" s="186"/>
      <c r="AA137" s="180"/>
    </row>
    <row r="138" spans="1:27" ht="14.25" customHeight="1" x14ac:dyDescent="0.2">
      <c r="A138" s="188" t="s">
        <v>284</v>
      </c>
      <c r="B138" s="189" t="s">
        <v>285</v>
      </c>
      <c r="C138" s="186">
        <v>0</v>
      </c>
      <c r="D138" s="186"/>
      <c r="E138" s="186">
        <v>0</v>
      </c>
      <c r="F138" s="186"/>
      <c r="G138" s="186">
        <v>0</v>
      </c>
      <c r="H138" s="189"/>
      <c r="I138" s="186">
        <v>0</v>
      </c>
      <c r="J138" s="186"/>
      <c r="K138" s="186">
        <v>0</v>
      </c>
      <c r="L138" s="186"/>
      <c r="M138" s="186">
        <v>0</v>
      </c>
      <c r="N138" s="186"/>
      <c r="O138" s="186">
        <v>0</v>
      </c>
      <c r="P138" s="186"/>
      <c r="Q138" s="187">
        <v>0</v>
      </c>
      <c r="R138" s="186"/>
      <c r="S138" s="186">
        <v>12834.38</v>
      </c>
      <c r="T138" s="186"/>
      <c r="U138" s="186">
        <f>+[10]Hoja2!K72</f>
        <v>0</v>
      </c>
      <c r="V138" s="186"/>
      <c r="W138" s="186">
        <f>+[10]Hoja2!M72</f>
        <v>0</v>
      </c>
      <c r="X138" s="186"/>
      <c r="Y138" s="186">
        <v>8717</v>
      </c>
      <c r="Z138" s="186"/>
      <c r="AA138" s="180"/>
    </row>
    <row r="139" spans="1:27" ht="7.5" customHeight="1" x14ac:dyDescent="0.2">
      <c r="A139" s="188"/>
      <c r="B139" s="189"/>
      <c r="C139" s="180"/>
      <c r="D139" s="180"/>
      <c r="E139" s="180"/>
      <c r="F139" s="180"/>
      <c r="G139" s="180"/>
      <c r="H139" s="189"/>
      <c r="I139" s="180"/>
      <c r="J139" s="180"/>
      <c r="K139" s="180"/>
      <c r="L139" s="180"/>
      <c r="M139" s="180"/>
      <c r="N139" s="180"/>
      <c r="O139" s="180"/>
      <c r="P139" s="180"/>
      <c r="Q139" s="181"/>
      <c r="R139" s="180"/>
      <c r="S139" s="180"/>
      <c r="T139" s="180"/>
      <c r="U139" s="180"/>
      <c r="V139" s="180"/>
      <c r="W139" s="180"/>
      <c r="X139" s="180"/>
      <c r="Y139" s="180"/>
      <c r="Z139" s="180"/>
      <c r="AA139" s="180"/>
    </row>
    <row r="140" spans="1:27" ht="26.25" customHeight="1" x14ac:dyDescent="0.2">
      <c r="A140" s="188"/>
      <c r="B140" s="190" t="s">
        <v>286</v>
      </c>
      <c r="C140" s="180">
        <v>0</v>
      </c>
      <c r="D140" s="180"/>
      <c r="E140" s="180">
        <v>0</v>
      </c>
      <c r="F140" s="180"/>
      <c r="G140" s="180">
        <v>0</v>
      </c>
      <c r="H140" s="180"/>
      <c r="I140" s="180">
        <v>0</v>
      </c>
      <c r="J140" s="180"/>
      <c r="K140" s="180">
        <v>0</v>
      </c>
      <c r="L140" s="180"/>
      <c r="M140" s="180">
        <v>0</v>
      </c>
      <c r="N140" s="180"/>
      <c r="O140" s="180">
        <v>0</v>
      </c>
      <c r="P140" s="180"/>
      <c r="Q140" s="181">
        <v>0</v>
      </c>
      <c r="R140" s="180"/>
      <c r="S140" s="180">
        <v>0</v>
      </c>
      <c r="T140" s="180"/>
      <c r="U140" s="180">
        <f>+U141</f>
        <v>0</v>
      </c>
      <c r="V140" s="180"/>
      <c r="W140" s="180">
        <f>+W141</f>
        <v>0</v>
      </c>
      <c r="X140" s="180"/>
      <c r="Y140" s="180">
        <f>+Y141</f>
        <v>0</v>
      </c>
      <c r="Z140" s="180"/>
      <c r="AA140" s="148">
        <f>SUM(C140:Y140)</f>
        <v>0</v>
      </c>
    </row>
    <row r="141" spans="1:27" ht="24" customHeight="1" x14ac:dyDescent="0.2">
      <c r="A141" s="188"/>
      <c r="B141" s="189" t="s">
        <v>286</v>
      </c>
      <c r="C141" s="186">
        <v>0</v>
      </c>
      <c r="D141" s="186"/>
      <c r="E141" s="186">
        <v>0</v>
      </c>
      <c r="F141" s="186"/>
      <c r="G141" s="186">
        <v>0</v>
      </c>
      <c r="H141" s="189"/>
      <c r="I141" s="186">
        <v>0</v>
      </c>
      <c r="J141" s="186"/>
      <c r="K141" s="186">
        <v>0</v>
      </c>
      <c r="L141" s="186"/>
      <c r="M141" s="186">
        <v>0</v>
      </c>
      <c r="N141" s="186"/>
      <c r="O141" s="186">
        <v>0</v>
      </c>
      <c r="P141" s="186"/>
      <c r="Q141" s="187">
        <v>0</v>
      </c>
      <c r="R141" s="186"/>
      <c r="S141" s="186">
        <v>0</v>
      </c>
      <c r="T141" s="186"/>
      <c r="U141" s="186">
        <v>0</v>
      </c>
      <c r="V141" s="186"/>
      <c r="W141" s="186">
        <v>0</v>
      </c>
      <c r="X141" s="186"/>
      <c r="Y141" s="186">
        <v>0</v>
      </c>
      <c r="Z141" s="186"/>
      <c r="AA141" s="180"/>
    </row>
    <row r="142" spans="1:27" ht="6.75" customHeight="1" x14ac:dyDescent="0.2">
      <c r="B142" s="132"/>
      <c r="C142" s="132"/>
      <c r="D142" s="132"/>
      <c r="E142" s="132"/>
      <c r="F142" s="132"/>
      <c r="G142" s="132"/>
      <c r="H142" s="132"/>
      <c r="I142" s="180"/>
      <c r="J142" s="180"/>
      <c r="K142" s="180"/>
      <c r="L142" s="180"/>
      <c r="M142" s="180"/>
      <c r="N142" s="180"/>
      <c r="O142" s="180"/>
      <c r="P142" s="180"/>
      <c r="Q142" s="181"/>
      <c r="R142" s="180"/>
      <c r="S142" s="180"/>
      <c r="T142" s="180"/>
      <c r="U142" s="180"/>
      <c r="V142" s="180"/>
      <c r="W142" s="180"/>
      <c r="X142" s="180"/>
      <c r="Y142" s="180"/>
      <c r="Z142" s="180"/>
      <c r="AA142" s="180"/>
    </row>
    <row r="143" spans="1:27" ht="15.75" customHeight="1" x14ac:dyDescent="0.2">
      <c r="A143" s="191" t="s">
        <v>287</v>
      </c>
      <c r="B143" s="185" t="s">
        <v>288</v>
      </c>
      <c r="C143" s="180">
        <v>168119.5</v>
      </c>
      <c r="D143" s="180"/>
      <c r="E143" s="180">
        <v>130450.90000000002</v>
      </c>
      <c r="F143" s="180"/>
      <c r="G143" s="180">
        <v>174713.48</v>
      </c>
      <c r="H143" s="180"/>
      <c r="I143" s="180">
        <v>166093.80999999994</v>
      </c>
      <c r="J143" s="180"/>
      <c r="K143" s="180">
        <v>197782.30000000002</v>
      </c>
      <c r="L143" s="180">
        <v>0</v>
      </c>
      <c r="M143" s="180">
        <v>481311.24999999988</v>
      </c>
      <c r="N143" s="180"/>
      <c r="O143" s="180">
        <v>535080.05000000005</v>
      </c>
      <c r="P143" s="180"/>
      <c r="Q143" s="181">
        <v>515886.40999999974</v>
      </c>
      <c r="R143" s="180"/>
      <c r="S143" s="180">
        <v>448720.06000000011</v>
      </c>
      <c r="T143" s="180"/>
      <c r="U143" s="180">
        <f>SUM(U144:U148)</f>
        <v>411031</v>
      </c>
      <c r="V143" s="180"/>
      <c r="W143" s="180">
        <f>SUM(W144:W148)</f>
        <v>151734</v>
      </c>
      <c r="X143" s="180"/>
      <c r="Y143" s="180">
        <f>SUM(Y144:Y148)</f>
        <v>3568711</v>
      </c>
      <c r="Z143" s="180"/>
      <c r="AA143" s="148">
        <v>6949633</v>
      </c>
    </row>
    <row r="144" spans="1:27" ht="13.5" customHeight="1" x14ac:dyDescent="0.2">
      <c r="A144" s="191"/>
      <c r="B144" s="179" t="s">
        <v>289</v>
      </c>
      <c r="C144" s="186">
        <v>0</v>
      </c>
      <c r="D144" s="179"/>
      <c r="E144" s="186">
        <v>0</v>
      </c>
      <c r="F144" s="179"/>
      <c r="G144" s="186">
        <v>0</v>
      </c>
      <c r="H144" s="179"/>
      <c r="I144" s="186">
        <v>0</v>
      </c>
      <c r="J144" s="186"/>
      <c r="K144" s="186">
        <v>0</v>
      </c>
      <c r="L144" s="186"/>
      <c r="M144" s="186">
        <v>0</v>
      </c>
      <c r="N144" s="186"/>
      <c r="O144" s="186">
        <v>0</v>
      </c>
      <c r="P144" s="186"/>
      <c r="Q144" s="187">
        <v>0</v>
      </c>
      <c r="R144" s="186"/>
      <c r="S144" s="186">
        <v>0</v>
      </c>
      <c r="T144" s="186"/>
      <c r="U144" s="186">
        <v>0</v>
      </c>
      <c r="V144" s="186"/>
      <c r="W144" s="186">
        <v>0</v>
      </c>
      <c r="X144" s="186"/>
      <c r="Y144" s="186">
        <v>0</v>
      </c>
      <c r="Z144" s="180"/>
      <c r="AA144" s="180"/>
    </row>
    <row r="145" spans="1:27" ht="14.25" customHeight="1" x14ac:dyDescent="0.2">
      <c r="A145" s="172" t="s">
        <v>290</v>
      </c>
      <c r="B145" s="192" t="s">
        <v>291</v>
      </c>
      <c r="C145" s="186">
        <v>165723.87</v>
      </c>
      <c r="D145" s="186"/>
      <c r="E145" s="186">
        <v>129008.90000000002</v>
      </c>
      <c r="F145" s="186"/>
      <c r="G145" s="186">
        <v>167201.57</v>
      </c>
      <c r="H145" s="192"/>
      <c r="I145" s="186">
        <v>152848.86999999994</v>
      </c>
      <c r="J145" s="186"/>
      <c r="K145" s="186">
        <v>184936.90000000002</v>
      </c>
      <c r="L145" s="186" t="s">
        <v>52</v>
      </c>
      <c r="M145" s="186">
        <v>468997.5199999999</v>
      </c>
      <c r="N145" s="186"/>
      <c r="O145" s="186">
        <v>515256.62000000011</v>
      </c>
      <c r="P145" s="186"/>
      <c r="Q145" s="187">
        <v>502306.00999999978</v>
      </c>
      <c r="R145" s="186"/>
      <c r="S145" s="186">
        <v>435448.41000000015</v>
      </c>
      <c r="T145" s="186"/>
      <c r="U145" s="186">
        <f>+[10]Hoja2!K73</f>
        <v>398332</v>
      </c>
      <c r="V145" s="186"/>
      <c r="W145" s="186">
        <f>+[10]Hoja2!M73</f>
        <v>138432</v>
      </c>
      <c r="X145" s="186"/>
      <c r="Y145" s="186">
        <v>3556266</v>
      </c>
      <c r="Z145" s="186"/>
      <c r="AA145" s="180"/>
    </row>
    <row r="146" spans="1:27" ht="23.25" customHeight="1" x14ac:dyDescent="0.2">
      <c r="A146" s="172" t="s">
        <v>292</v>
      </c>
      <c r="B146" s="179" t="s">
        <v>293</v>
      </c>
      <c r="C146" s="186">
        <v>1445.16</v>
      </c>
      <c r="D146" s="186"/>
      <c r="E146" s="186">
        <v>162.97000000000003</v>
      </c>
      <c r="F146" s="186"/>
      <c r="G146" s="186">
        <v>346.18999999999983</v>
      </c>
      <c r="H146" s="179"/>
      <c r="I146" s="186">
        <v>0</v>
      </c>
      <c r="J146" s="186"/>
      <c r="K146" s="186">
        <v>0</v>
      </c>
      <c r="L146" s="186"/>
      <c r="M146" s="186">
        <v>0</v>
      </c>
      <c r="N146" s="186"/>
      <c r="O146" s="186">
        <v>6863.8000000000011</v>
      </c>
      <c r="P146" s="186"/>
      <c r="Q146" s="187">
        <v>1817.17</v>
      </c>
      <c r="R146" s="186"/>
      <c r="S146" s="186">
        <v>2130.0999999999985</v>
      </c>
      <c r="T146" s="186"/>
      <c r="U146" s="186">
        <f>+[10]Hoja2!K74</f>
        <v>0</v>
      </c>
      <c r="V146" s="186"/>
      <c r="W146" s="186">
        <f>+[10]Hoja2!M74</f>
        <v>2006</v>
      </c>
      <c r="X146" s="186"/>
      <c r="Y146" s="186">
        <f>+[10]Hoja2!O74</f>
        <v>0</v>
      </c>
      <c r="Z146" s="186"/>
      <c r="AA146" s="180"/>
    </row>
    <row r="147" spans="1:27" ht="14.25" customHeight="1" x14ac:dyDescent="0.2">
      <c r="A147" s="172"/>
      <c r="B147" s="179" t="s">
        <v>211</v>
      </c>
      <c r="C147" s="186">
        <v>0</v>
      </c>
      <c r="D147" s="186"/>
      <c r="E147" s="186">
        <v>0</v>
      </c>
      <c r="F147" s="186"/>
      <c r="G147" s="186">
        <v>0</v>
      </c>
      <c r="H147" s="179"/>
      <c r="I147" s="186">
        <v>0</v>
      </c>
      <c r="J147" s="186"/>
      <c r="K147" s="186">
        <v>0</v>
      </c>
      <c r="L147" s="186"/>
      <c r="M147" s="186">
        <v>0</v>
      </c>
      <c r="N147" s="186"/>
      <c r="O147" s="186">
        <v>0</v>
      </c>
      <c r="P147" s="186"/>
      <c r="Q147" s="187">
        <v>0</v>
      </c>
      <c r="R147" s="186"/>
      <c r="S147" s="186">
        <v>0</v>
      </c>
      <c r="T147" s="186"/>
      <c r="U147" s="186">
        <v>0</v>
      </c>
      <c r="V147" s="186"/>
      <c r="W147" s="186">
        <v>0</v>
      </c>
      <c r="X147" s="186"/>
      <c r="Y147" s="186">
        <v>0</v>
      </c>
      <c r="Z147" s="186"/>
      <c r="AA147" s="180"/>
    </row>
    <row r="148" spans="1:27" ht="15" customHeight="1" x14ac:dyDescent="0.2">
      <c r="A148" s="172" t="s">
        <v>294</v>
      </c>
      <c r="B148" s="179" t="s">
        <v>295</v>
      </c>
      <c r="C148" s="186">
        <v>950.47</v>
      </c>
      <c r="D148" s="186"/>
      <c r="E148" s="186">
        <v>1279.03</v>
      </c>
      <c r="F148" s="186"/>
      <c r="G148" s="186">
        <v>7165.7199999999993</v>
      </c>
      <c r="H148" s="179"/>
      <c r="I148" s="186">
        <v>13244.94</v>
      </c>
      <c r="J148" s="186"/>
      <c r="K148" s="186">
        <v>12845.399999999998</v>
      </c>
      <c r="L148" s="186"/>
      <c r="M148" s="186">
        <v>12313.730000000003</v>
      </c>
      <c r="N148" s="186"/>
      <c r="O148" s="186">
        <v>12959.629999999997</v>
      </c>
      <c r="P148" s="186"/>
      <c r="Q148" s="187">
        <v>11763.229999999996</v>
      </c>
      <c r="R148" s="186"/>
      <c r="S148" s="186">
        <v>11141.550000000003</v>
      </c>
      <c r="T148" s="186"/>
      <c r="U148" s="186">
        <f>+[10]Hoja2!K75</f>
        <v>12699</v>
      </c>
      <c r="V148" s="186"/>
      <c r="W148" s="186">
        <f>+[10]Hoja2!M75</f>
        <v>11296</v>
      </c>
      <c r="X148" s="186"/>
      <c r="Y148" s="186">
        <f>+[10]Hoja2!O75</f>
        <v>12445</v>
      </c>
      <c r="Z148" s="186"/>
      <c r="AA148" s="180"/>
    </row>
    <row r="149" spans="1:27" ht="7.5" customHeight="1" x14ac:dyDescent="0.2">
      <c r="A149" s="193"/>
      <c r="B149" s="194"/>
      <c r="C149" s="194"/>
      <c r="D149" s="194"/>
      <c r="E149" s="194"/>
      <c r="F149" s="194"/>
      <c r="G149" s="194"/>
      <c r="H149" s="194"/>
      <c r="I149" s="186"/>
      <c r="J149" s="195"/>
      <c r="K149" s="186"/>
      <c r="L149" s="186"/>
      <c r="M149" s="186" t="s">
        <v>52</v>
      </c>
      <c r="N149" s="186"/>
      <c r="O149" s="186"/>
      <c r="P149" s="186"/>
      <c r="Q149" s="187"/>
      <c r="R149" s="186"/>
      <c r="S149" s="186"/>
      <c r="T149" s="186"/>
      <c r="U149" s="186"/>
      <c r="V149" s="186"/>
      <c r="W149" s="186"/>
      <c r="X149" s="186"/>
      <c r="Y149" s="186"/>
      <c r="Z149" s="186"/>
      <c r="AA149" s="180"/>
    </row>
    <row r="150" spans="1:27" ht="15.75" customHeight="1" x14ac:dyDescent="0.2">
      <c r="A150" s="131"/>
      <c r="B150" s="196" t="s">
        <v>296</v>
      </c>
      <c r="C150" s="180">
        <v>25980196.420000002</v>
      </c>
      <c r="D150" s="180"/>
      <c r="E150" s="180">
        <v>30740912.629999999</v>
      </c>
      <c r="F150" s="180"/>
      <c r="G150" s="180">
        <v>30468027.899999999</v>
      </c>
      <c r="H150" s="180"/>
      <c r="I150" s="180">
        <v>31968220.960000001</v>
      </c>
      <c r="J150" s="180" t="s">
        <v>52</v>
      </c>
      <c r="K150" s="180">
        <v>28755063.57</v>
      </c>
      <c r="L150" s="180"/>
      <c r="M150" s="180">
        <v>39562081.640000001</v>
      </c>
      <c r="N150" s="180"/>
      <c r="O150" s="180">
        <v>38435659.039999999</v>
      </c>
      <c r="P150" s="180"/>
      <c r="Q150" s="181">
        <v>29270195.359999999</v>
      </c>
      <c r="R150" s="180"/>
      <c r="S150" s="180">
        <v>36068840.079999998</v>
      </c>
      <c r="T150" s="180"/>
      <c r="U150" s="180">
        <f>+U143+U140+U131+U112+U106+U94+U84+U76</f>
        <v>26711671</v>
      </c>
      <c r="V150" s="180"/>
      <c r="W150" s="180">
        <f>+W143+W140+W131+W112+W106+W94+W84+W76</f>
        <v>33485092</v>
      </c>
      <c r="X150" s="180"/>
      <c r="Y150" s="180">
        <f>+Y143+Y140+Y131+Y112+Y106+Y94+Y84+Y76</f>
        <v>43138134</v>
      </c>
      <c r="Z150" s="180"/>
      <c r="AA150" s="148">
        <v>394584096</v>
      </c>
    </row>
    <row r="151" spans="1:27" ht="6" customHeight="1" x14ac:dyDescent="0.2">
      <c r="A151" s="193"/>
      <c r="B151" s="194"/>
      <c r="C151" s="197"/>
      <c r="D151" s="197"/>
      <c r="E151" s="197"/>
      <c r="F151" s="197"/>
      <c r="G151" s="197"/>
      <c r="H151" s="197"/>
      <c r="I151" s="180"/>
      <c r="J151" s="198"/>
      <c r="K151" s="180"/>
      <c r="L151" s="180"/>
      <c r="M151" s="180" t="s">
        <v>52</v>
      </c>
      <c r="N151" s="180"/>
      <c r="O151" s="180"/>
      <c r="P151" s="180"/>
      <c r="Q151" s="181"/>
      <c r="R151" s="180"/>
      <c r="S151" s="180"/>
      <c r="T151" s="180"/>
      <c r="U151" s="180"/>
      <c r="V151" s="180"/>
      <c r="W151" s="180"/>
      <c r="X151" s="180"/>
      <c r="Y151" s="180"/>
      <c r="Z151" s="180"/>
      <c r="AA151" s="148"/>
    </row>
    <row r="152" spans="1:27" x14ac:dyDescent="0.2">
      <c r="A152" s="131"/>
      <c r="B152" s="199" t="s">
        <v>297</v>
      </c>
      <c r="C152" s="198">
        <v>7389916.0899999999</v>
      </c>
      <c r="D152" s="198"/>
      <c r="E152" s="198">
        <v>2776065.3900000006</v>
      </c>
      <c r="F152" s="198"/>
      <c r="G152" s="198">
        <v>5553411.3399999924</v>
      </c>
      <c r="H152" s="198"/>
      <c r="I152" s="198">
        <v>230626.5900000073</v>
      </c>
      <c r="J152" s="198"/>
      <c r="K152" s="198">
        <v>4697790.0999999903</v>
      </c>
      <c r="L152" s="180"/>
      <c r="M152" s="198">
        <v>-6561538.9900000095</v>
      </c>
      <c r="N152" s="198"/>
      <c r="O152" s="198">
        <v>-5177306.9799999818</v>
      </c>
      <c r="P152" s="198"/>
      <c r="Q152" s="200">
        <v>5934945.870000001</v>
      </c>
      <c r="R152" s="198"/>
      <c r="S152" s="198">
        <v>-677572.84999998659</v>
      </c>
      <c r="T152" s="198"/>
      <c r="U152" s="198">
        <f>+U63-U150</f>
        <v>5541919</v>
      </c>
      <c r="V152" s="198"/>
      <c r="W152" s="198">
        <f>+W63-W150</f>
        <v>3182107</v>
      </c>
      <c r="X152" s="198"/>
      <c r="Y152" s="198">
        <f>+Y63-Y150</f>
        <v>-13847147</v>
      </c>
      <c r="Z152" s="198"/>
      <c r="AA152" s="148">
        <f>SUM(C152:Y152)</f>
        <v>9043215.5600000136</v>
      </c>
    </row>
    <row r="153" spans="1:27" x14ac:dyDescent="0.2">
      <c r="A153" s="131"/>
      <c r="B153" s="132"/>
      <c r="C153" s="132"/>
      <c r="D153" s="132"/>
      <c r="E153" s="132"/>
      <c r="F153" s="132"/>
      <c r="G153" s="132"/>
      <c r="H153" s="132"/>
      <c r="I153" s="201"/>
      <c r="J153" s="201"/>
      <c r="K153" s="202"/>
      <c r="L153" s="202"/>
      <c r="M153" s="202"/>
      <c r="N153" s="202"/>
      <c r="O153" s="202"/>
      <c r="P153" s="202"/>
      <c r="Q153" s="203"/>
      <c r="R153" s="202"/>
      <c r="S153" s="202"/>
      <c r="T153" s="202"/>
      <c r="U153" s="202"/>
      <c r="V153" s="202"/>
      <c r="W153" s="202"/>
      <c r="X153" s="202"/>
      <c r="Y153" s="202"/>
      <c r="Z153" s="202"/>
      <c r="AA153" s="202"/>
    </row>
    <row r="154" spans="1:27" ht="38.25" customHeight="1" x14ac:dyDescent="0.2">
      <c r="B154" s="850" t="s">
        <v>54</v>
      </c>
      <c r="C154" s="850"/>
      <c r="D154" s="850"/>
      <c r="E154" s="850"/>
      <c r="F154" s="850"/>
      <c r="G154" s="850"/>
      <c r="H154" s="850"/>
      <c r="I154" s="850"/>
      <c r="J154" s="850"/>
      <c r="K154" s="850"/>
      <c r="L154" s="850"/>
      <c r="M154" s="850"/>
      <c r="N154" s="850"/>
      <c r="O154" s="850"/>
      <c r="P154" s="850"/>
      <c r="Q154" s="850"/>
      <c r="R154" s="850"/>
      <c r="S154" s="850"/>
      <c r="T154" s="850"/>
      <c r="U154" s="850"/>
      <c r="V154" s="850"/>
      <c r="W154" s="850"/>
      <c r="X154" s="850"/>
      <c r="Y154" s="850"/>
      <c r="Z154" s="850"/>
      <c r="AA154" s="850"/>
    </row>
    <row r="155" spans="1:27" x14ac:dyDescent="0.2">
      <c r="A155" s="131"/>
      <c r="B155" s="132"/>
      <c r="C155" s="132"/>
      <c r="D155" s="132"/>
      <c r="E155" s="132"/>
      <c r="F155" s="132"/>
      <c r="G155" s="132"/>
      <c r="H155" s="132"/>
      <c r="I155" s="133"/>
      <c r="J155" s="133"/>
      <c r="K155" s="132"/>
      <c r="L155" s="132"/>
      <c r="M155" s="132"/>
      <c r="N155" s="132"/>
      <c r="O155" s="132"/>
      <c r="P155" s="132"/>
      <c r="Q155" s="131"/>
      <c r="R155" s="132"/>
      <c r="S155" s="132"/>
      <c r="T155" s="132"/>
      <c r="U155" s="132"/>
      <c r="V155" s="132"/>
      <c r="W155" s="132"/>
      <c r="X155" s="132"/>
      <c r="Y155" s="132"/>
      <c r="Z155" s="132"/>
      <c r="AA155" s="132"/>
    </row>
    <row r="156" spans="1:27" x14ac:dyDescent="0.2">
      <c r="A156" s="131"/>
      <c r="B156" s="132"/>
      <c r="C156" s="132"/>
      <c r="D156" s="132"/>
      <c r="E156" s="132"/>
      <c r="F156" s="132"/>
      <c r="G156" s="132"/>
      <c r="H156" s="132"/>
      <c r="I156" s="133"/>
      <c r="J156" s="133"/>
      <c r="K156" s="132"/>
      <c r="L156" s="132"/>
      <c r="M156" s="132"/>
      <c r="N156" s="132"/>
      <c r="O156" s="132"/>
      <c r="P156" s="132"/>
      <c r="Q156" s="131"/>
      <c r="R156" s="132"/>
      <c r="S156" s="132"/>
      <c r="T156" s="132"/>
      <c r="U156" s="132"/>
      <c r="V156" s="132"/>
      <c r="W156" s="132"/>
      <c r="X156" s="132"/>
      <c r="Y156" s="132"/>
      <c r="Z156" s="132"/>
      <c r="AA156" s="132"/>
    </row>
    <row r="157" spans="1:27" x14ac:dyDescent="0.2">
      <c r="A157" s="131"/>
      <c r="B157" s="132"/>
      <c r="C157" s="132"/>
      <c r="D157" s="132"/>
      <c r="E157" s="132"/>
      <c r="F157" s="132"/>
      <c r="G157" s="132"/>
      <c r="H157" s="132"/>
      <c r="I157" s="133"/>
      <c r="J157" s="133"/>
      <c r="K157" s="132"/>
      <c r="L157" s="132"/>
      <c r="M157" s="132"/>
      <c r="N157" s="132"/>
      <c r="O157" s="132"/>
      <c r="P157" s="132"/>
      <c r="Q157" s="131"/>
      <c r="R157" s="132"/>
      <c r="S157" s="132"/>
      <c r="T157" s="132"/>
      <c r="U157" s="132"/>
      <c r="V157" s="132"/>
      <c r="W157" s="132"/>
      <c r="X157" s="132"/>
      <c r="Y157" s="132"/>
      <c r="Z157" s="132"/>
      <c r="AA157" s="202"/>
    </row>
    <row r="158" spans="1:27" x14ac:dyDescent="0.2">
      <c r="A158" s="131"/>
      <c r="B158" s="132"/>
      <c r="C158" s="132"/>
      <c r="D158" s="132"/>
      <c r="E158" s="132"/>
      <c r="F158" s="132"/>
      <c r="G158" s="132"/>
      <c r="H158" s="132"/>
      <c r="I158" s="133"/>
      <c r="J158" s="133"/>
      <c r="K158" s="132"/>
      <c r="L158" s="132"/>
      <c r="M158" s="132"/>
      <c r="N158" s="132"/>
      <c r="O158" s="132"/>
      <c r="P158" s="132"/>
      <c r="Q158" s="131"/>
      <c r="R158" s="132"/>
      <c r="S158" s="132"/>
      <c r="T158" s="132"/>
      <c r="U158" s="132"/>
      <c r="V158" s="132"/>
      <c r="W158" s="132"/>
      <c r="X158" s="132"/>
      <c r="Y158" s="132"/>
      <c r="Z158" s="132"/>
      <c r="AA158" s="132"/>
    </row>
    <row r="159" spans="1:27" x14ac:dyDescent="0.2">
      <c r="A159" s="131"/>
      <c r="B159" s="132"/>
      <c r="C159" s="132"/>
      <c r="D159" s="132"/>
      <c r="E159" s="132"/>
      <c r="F159" s="132"/>
      <c r="G159" s="132"/>
      <c r="H159" s="132"/>
      <c r="I159" s="133"/>
      <c r="J159" s="133"/>
      <c r="K159" s="132"/>
      <c r="L159" s="132"/>
      <c r="M159" s="132"/>
      <c r="N159" s="132"/>
      <c r="O159" s="132"/>
      <c r="P159" s="132"/>
      <c r="Q159" s="131"/>
      <c r="R159" s="132"/>
      <c r="S159" s="132"/>
      <c r="T159" s="132"/>
      <c r="U159" s="132"/>
      <c r="V159" s="132"/>
      <c r="W159" s="132"/>
      <c r="X159" s="132"/>
      <c r="Y159" s="132"/>
      <c r="Z159" s="132"/>
      <c r="AA159" s="132"/>
    </row>
    <row r="160" spans="1:27" x14ac:dyDescent="0.2">
      <c r="A160" s="131"/>
      <c r="B160" s="132"/>
      <c r="C160" s="132"/>
      <c r="D160" s="132"/>
      <c r="E160" s="132"/>
      <c r="F160" s="132"/>
      <c r="G160" s="132"/>
      <c r="H160" s="132"/>
      <c r="I160" s="133"/>
      <c r="J160" s="133"/>
      <c r="K160" s="132"/>
      <c r="L160" s="132"/>
      <c r="M160" s="132"/>
      <c r="N160" s="132"/>
      <c r="O160" s="132"/>
      <c r="P160" s="132"/>
      <c r="Q160" s="131"/>
      <c r="R160" s="132"/>
      <c r="S160" s="132"/>
      <c r="T160" s="132"/>
      <c r="U160" s="132"/>
      <c r="V160" s="132"/>
      <c r="W160" s="132"/>
      <c r="X160" s="132"/>
      <c r="Y160" s="132"/>
      <c r="Z160" s="132"/>
      <c r="AA160" s="132"/>
    </row>
    <row r="161" spans="1:27" x14ac:dyDescent="0.2">
      <c r="A161" s="131"/>
      <c r="B161" s="132"/>
      <c r="C161" s="132"/>
      <c r="D161" s="132"/>
      <c r="E161" s="132"/>
      <c r="F161" s="132"/>
      <c r="G161" s="132"/>
      <c r="H161" s="132"/>
      <c r="I161" s="133"/>
      <c r="J161" s="133"/>
      <c r="K161" s="132"/>
      <c r="L161" s="132"/>
      <c r="M161" s="132"/>
      <c r="N161" s="132"/>
      <c r="O161" s="132"/>
      <c r="P161" s="132"/>
      <c r="Q161" s="131"/>
      <c r="R161" s="132"/>
      <c r="S161" s="132"/>
      <c r="T161" s="132"/>
      <c r="U161" s="132"/>
      <c r="V161" s="132"/>
      <c r="W161" s="132"/>
      <c r="X161" s="132"/>
      <c r="Y161" s="132"/>
      <c r="Z161" s="132"/>
      <c r="AA161" s="132"/>
    </row>
    <row r="162" spans="1:27" x14ac:dyDescent="0.2">
      <c r="A162" s="131"/>
      <c r="B162" s="132"/>
      <c r="C162" s="132"/>
      <c r="D162" s="132"/>
      <c r="E162" s="132"/>
      <c r="F162" s="132"/>
      <c r="G162" s="132"/>
      <c r="H162" s="132"/>
      <c r="I162" s="133"/>
      <c r="J162" s="133"/>
      <c r="K162" s="132"/>
      <c r="L162" s="132"/>
      <c r="M162" s="132"/>
      <c r="N162" s="132"/>
      <c r="O162" s="132"/>
      <c r="P162" s="132"/>
      <c r="Q162" s="131"/>
      <c r="R162" s="132"/>
      <c r="S162" s="132"/>
      <c r="T162" s="132"/>
      <c r="U162" s="132"/>
      <c r="V162" s="132"/>
      <c r="W162" s="132"/>
      <c r="X162" s="132"/>
      <c r="Y162" s="132"/>
      <c r="Z162" s="132"/>
      <c r="AA162" s="132"/>
    </row>
    <row r="163" spans="1:27" x14ac:dyDescent="0.2">
      <c r="A163" s="131"/>
      <c r="B163" s="132"/>
      <c r="C163" s="132"/>
      <c r="D163" s="132"/>
      <c r="E163" s="132"/>
      <c r="F163" s="132"/>
      <c r="G163" s="132"/>
      <c r="H163" s="132"/>
      <c r="I163" s="133"/>
      <c r="J163" s="133"/>
      <c r="K163" s="132"/>
      <c r="L163" s="132"/>
      <c r="M163" s="132"/>
      <c r="N163" s="132"/>
      <c r="O163" s="132"/>
      <c r="P163" s="132"/>
      <c r="Q163" s="131"/>
      <c r="R163" s="132"/>
      <c r="S163" s="132"/>
      <c r="T163" s="132"/>
      <c r="U163" s="132"/>
      <c r="V163" s="132"/>
      <c r="W163" s="132"/>
      <c r="X163" s="132"/>
      <c r="Y163" s="132"/>
      <c r="Z163" s="132"/>
      <c r="AA163" s="132"/>
    </row>
    <row r="164" spans="1:27" x14ac:dyDescent="0.2">
      <c r="A164" s="131"/>
      <c r="B164" s="132"/>
      <c r="C164" s="132"/>
      <c r="D164" s="132"/>
      <c r="E164" s="132"/>
      <c r="F164" s="132"/>
      <c r="G164" s="132"/>
      <c r="H164" s="132"/>
      <c r="I164" s="133"/>
      <c r="J164" s="133"/>
      <c r="K164" s="132"/>
      <c r="L164" s="132"/>
      <c r="M164" s="132"/>
      <c r="N164" s="132"/>
      <c r="O164" s="132"/>
      <c r="P164" s="132"/>
      <c r="Q164" s="131"/>
      <c r="R164" s="132"/>
      <c r="S164" s="132"/>
      <c r="T164" s="132"/>
      <c r="U164" s="132"/>
      <c r="V164" s="132"/>
      <c r="W164" s="132"/>
      <c r="X164" s="132"/>
      <c r="Y164" s="132"/>
      <c r="Z164" s="132"/>
      <c r="AA164" s="202"/>
    </row>
    <row r="165" spans="1:27" x14ac:dyDescent="0.2">
      <c r="A165" s="131"/>
      <c r="B165" s="132"/>
      <c r="C165" s="132"/>
      <c r="D165" s="132"/>
      <c r="E165" s="132"/>
      <c r="F165" s="132"/>
      <c r="G165" s="132"/>
      <c r="H165" s="132"/>
      <c r="I165" s="133"/>
      <c r="J165" s="133"/>
      <c r="K165" s="132"/>
      <c r="L165" s="132"/>
      <c r="M165" s="132"/>
      <c r="N165" s="132"/>
      <c r="O165" s="132"/>
      <c r="P165" s="132"/>
      <c r="Q165" s="131"/>
      <c r="R165" s="132"/>
      <c r="S165" s="132"/>
      <c r="T165" s="132"/>
      <c r="U165" s="132"/>
      <c r="V165" s="132"/>
      <c r="W165" s="132"/>
      <c r="X165" s="132"/>
      <c r="Y165" s="132"/>
      <c r="Z165" s="132"/>
      <c r="AA165" s="132"/>
    </row>
    <row r="166" spans="1:27" x14ac:dyDescent="0.2">
      <c r="A166" s="131"/>
      <c r="B166" s="132"/>
      <c r="C166" s="132"/>
      <c r="D166" s="132"/>
      <c r="E166" s="132"/>
      <c r="F166" s="132"/>
      <c r="G166" s="132"/>
      <c r="H166" s="132"/>
      <c r="I166" s="133"/>
      <c r="J166" s="133"/>
      <c r="K166" s="132"/>
      <c r="L166" s="132"/>
      <c r="M166" s="132"/>
      <c r="N166" s="132"/>
      <c r="O166" s="132"/>
      <c r="P166" s="132"/>
      <c r="Q166" s="131"/>
      <c r="R166" s="132"/>
      <c r="S166" s="132"/>
      <c r="T166" s="132"/>
      <c r="U166" s="132"/>
      <c r="V166" s="132"/>
      <c r="W166" s="132"/>
      <c r="X166" s="132"/>
      <c r="Y166" s="132"/>
      <c r="Z166" s="132"/>
      <c r="AA166" s="132"/>
    </row>
    <row r="167" spans="1:27" ht="13.5" customHeight="1" x14ac:dyDescent="0.2">
      <c r="A167" s="131"/>
      <c r="B167" s="132"/>
      <c r="C167" s="132"/>
      <c r="D167" s="132"/>
      <c r="E167" s="132"/>
      <c r="F167" s="132"/>
      <c r="G167" s="132"/>
      <c r="H167" s="132"/>
      <c r="I167" s="133"/>
      <c r="J167" s="133"/>
      <c r="K167" s="132"/>
      <c r="L167" s="132"/>
      <c r="M167" s="132"/>
      <c r="N167" s="132"/>
      <c r="O167" s="132"/>
      <c r="P167" s="132"/>
      <c r="Q167" s="131"/>
      <c r="R167" s="132"/>
      <c r="S167" s="132"/>
      <c r="T167" s="132"/>
      <c r="U167" s="132"/>
      <c r="V167" s="132"/>
      <c r="W167" s="132"/>
      <c r="X167" s="132"/>
      <c r="Y167" s="132"/>
      <c r="Z167" s="132"/>
      <c r="AA167" s="132"/>
    </row>
    <row r="168" spans="1:27" x14ac:dyDescent="0.2">
      <c r="A168" s="131"/>
      <c r="B168" s="132"/>
      <c r="C168" s="132"/>
      <c r="D168" s="132"/>
      <c r="E168" s="132"/>
      <c r="F168" s="132"/>
      <c r="G168" s="132"/>
      <c r="H168" s="132"/>
      <c r="I168" s="133"/>
      <c r="J168" s="133"/>
      <c r="K168" s="132"/>
      <c r="L168" s="132"/>
      <c r="M168" s="132"/>
      <c r="N168" s="132"/>
      <c r="O168" s="132"/>
      <c r="P168" s="132"/>
      <c r="Q168" s="131"/>
      <c r="R168" s="132"/>
      <c r="S168" s="132"/>
      <c r="T168" s="132"/>
      <c r="U168" s="132"/>
      <c r="V168" s="132"/>
      <c r="W168" s="132"/>
      <c r="X168" s="132"/>
      <c r="Y168" s="132"/>
      <c r="Z168" s="132"/>
      <c r="AA168" s="132"/>
    </row>
    <row r="169" spans="1:27" x14ac:dyDescent="0.2">
      <c r="A169" s="131"/>
      <c r="B169" s="132"/>
      <c r="C169" s="132"/>
      <c r="D169" s="132"/>
      <c r="E169" s="132"/>
      <c r="F169" s="132"/>
      <c r="G169" s="132"/>
      <c r="H169" s="132"/>
      <c r="I169" s="133"/>
      <c r="J169" s="133"/>
      <c r="K169" s="132"/>
      <c r="L169" s="132"/>
      <c r="M169" s="132"/>
      <c r="N169" s="132"/>
      <c r="O169" s="132"/>
      <c r="P169" s="132"/>
      <c r="Q169" s="131"/>
      <c r="R169" s="132"/>
      <c r="S169" s="132"/>
      <c r="T169" s="132"/>
      <c r="U169" s="132"/>
      <c r="V169" s="132"/>
      <c r="W169" s="132"/>
      <c r="X169" s="132"/>
      <c r="Y169" s="132"/>
      <c r="Z169" s="132"/>
      <c r="AA169" s="132"/>
    </row>
    <row r="170" spans="1:27" ht="27" customHeight="1" x14ac:dyDescent="0.2">
      <c r="A170" s="131"/>
      <c r="B170" s="132"/>
      <c r="C170" s="132"/>
      <c r="D170" s="132"/>
      <c r="E170" s="132"/>
      <c r="F170" s="132"/>
      <c r="G170" s="132"/>
      <c r="H170" s="132"/>
      <c r="I170" s="133"/>
      <c r="J170" s="133"/>
      <c r="K170" s="132"/>
      <c r="L170" s="132"/>
      <c r="M170" s="132"/>
      <c r="N170" s="132"/>
      <c r="O170" s="132"/>
      <c r="P170" s="132"/>
      <c r="Q170" s="131"/>
      <c r="R170" s="132"/>
      <c r="S170" s="132"/>
      <c r="T170" s="132"/>
      <c r="U170" s="132"/>
      <c r="V170" s="132"/>
      <c r="W170" s="132"/>
      <c r="X170" s="132"/>
      <c r="Y170" s="132"/>
      <c r="Z170" s="132"/>
      <c r="AA170" s="132"/>
    </row>
    <row r="171" spans="1:27" x14ac:dyDescent="0.2">
      <c r="A171" s="131"/>
      <c r="B171" s="132"/>
      <c r="C171" s="132"/>
      <c r="D171" s="132"/>
      <c r="E171" s="132"/>
      <c r="F171" s="132"/>
      <c r="G171" s="132"/>
      <c r="H171" s="132"/>
      <c r="I171" s="133"/>
      <c r="J171" s="133"/>
      <c r="K171" s="132"/>
      <c r="L171" s="132"/>
      <c r="M171" s="132"/>
      <c r="N171" s="132"/>
      <c r="O171" s="132"/>
      <c r="P171" s="132"/>
      <c r="Q171" s="131"/>
      <c r="R171" s="132"/>
      <c r="S171" s="132"/>
      <c r="T171" s="132"/>
      <c r="U171" s="132"/>
      <c r="V171" s="132"/>
      <c r="W171" s="132"/>
      <c r="X171" s="132"/>
      <c r="Y171" s="132"/>
      <c r="Z171" s="132"/>
      <c r="AA171" s="132"/>
    </row>
    <row r="172" spans="1:27" x14ac:dyDescent="0.2">
      <c r="A172" s="131"/>
      <c r="B172" s="132"/>
      <c r="C172" s="132"/>
      <c r="D172" s="132"/>
      <c r="E172" s="132"/>
      <c r="F172" s="132"/>
      <c r="G172" s="132"/>
      <c r="H172" s="132"/>
      <c r="I172" s="133"/>
      <c r="J172" s="133"/>
      <c r="K172" s="132"/>
      <c r="L172" s="132"/>
      <c r="M172" s="132"/>
      <c r="N172" s="132"/>
      <c r="O172" s="132"/>
      <c r="P172" s="132"/>
      <c r="Q172" s="131"/>
      <c r="R172" s="132"/>
      <c r="S172" s="132"/>
      <c r="T172" s="132"/>
      <c r="U172" s="132"/>
      <c r="V172" s="132"/>
      <c r="W172" s="132"/>
      <c r="X172" s="132"/>
      <c r="Y172" s="132"/>
      <c r="Z172" s="132"/>
      <c r="AA172" s="132"/>
    </row>
    <row r="173" spans="1:27" x14ac:dyDescent="0.2">
      <c r="A173" s="131"/>
      <c r="B173" s="132"/>
      <c r="C173" s="132"/>
      <c r="D173" s="132"/>
      <c r="E173" s="132"/>
      <c r="F173" s="132"/>
      <c r="G173" s="132"/>
      <c r="H173" s="132"/>
      <c r="I173" s="133"/>
      <c r="J173" s="133"/>
      <c r="K173" s="132"/>
      <c r="L173" s="132"/>
      <c r="M173" s="132"/>
      <c r="N173" s="132"/>
      <c r="O173" s="132"/>
      <c r="P173" s="132"/>
      <c r="Q173" s="131"/>
      <c r="R173" s="132"/>
      <c r="S173" s="132"/>
      <c r="T173" s="132"/>
      <c r="U173" s="132"/>
      <c r="V173" s="132"/>
      <c r="W173" s="132"/>
      <c r="X173" s="132"/>
      <c r="Y173" s="132"/>
      <c r="Z173" s="132"/>
      <c r="AA173" s="132"/>
    </row>
    <row r="174" spans="1:27" x14ac:dyDescent="0.2">
      <c r="A174" s="131"/>
      <c r="B174" s="132"/>
      <c r="C174" s="132"/>
      <c r="D174" s="132"/>
      <c r="E174" s="132"/>
      <c r="F174" s="132"/>
      <c r="G174" s="132"/>
      <c r="H174" s="132"/>
      <c r="I174" s="133"/>
      <c r="J174" s="133"/>
      <c r="K174" s="132"/>
      <c r="L174" s="132"/>
      <c r="M174" s="132"/>
      <c r="N174" s="132"/>
      <c r="O174" s="132"/>
      <c r="P174" s="132"/>
      <c r="Q174" s="131"/>
      <c r="R174" s="132"/>
      <c r="S174" s="132"/>
      <c r="T174" s="132"/>
      <c r="U174" s="132"/>
      <c r="V174" s="132"/>
      <c r="W174" s="132"/>
      <c r="X174" s="132"/>
      <c r="Y174" s="132"/>
      <c r="Z174" s="132"/>
      <c r="AA174" s="132"/>
    </row>
    <row r="175" spans="1:27" x14ac:dyDescent="0.2">
      <c r="A175" s="131"/>
      <c r="B175" s="132"/>
      <c r="C175" s="132"/>
      <c r="D175" s="132"/>
      <c r="E175" s="132"/>
      <c r="F175" s="132"/>
      <c r="G175" s="132"/>
      <c r="H175" s="132"/>
      <c r="I175" s="133"/>
      <c r="J175" s="133"/>
      <c r="K175" s="132"/>
      <c r="L175" s="132"/>
      <c r="M175" s="132"/>
      <c r="N175" s="132"/>
      <c r="O175" s="132"/>
      <c r="P175" s="132"/>
      <c r="Q175" s="131"/>
      <c r="R175" s="132"/>
      <c r="S175" s="132"/>
      <c r="T175" s="132"/>
      <c r="U175" s="132"/>
      <c r="V175" s="132"/>
      <c r="W175" s="132"/>
      <c r="X175" s="132"/>
      <c r="Y175" s="132"/>
      <c r="Z175" s="132"/>
      <c r="AA175" s="132"/>
    </row>
    <row r="176" spans="1:27" x14ac:dyDescent="0.2">
      <c r="A176" s="131"/>
      <c r="B176" s="132"/>
      <c r="C176" s="132"/>
      <c r="D176" s="132"/>
      <c r="E176" s="132"/>
      <c r="F176" s="132"/>
      <c r="G176" s="132"/>
      <c r="H176" s="132"/>
      <c r="I176" s="133"/>
      <c r="J176" s="133"/>
      <c r="K176" s="132"/>
      <c r="L176" s="132"/>
      <c r="M176" s="132"/>
      <c r="N176" s="132"/>
      <c r="O176" s="132"/>
      <c r="P176" s="132"/>
      <c r="Q176" s="131"/>
      <c r="R176" s="132"/>
      <c r="S176" s="132"/>
      <c r="T176" s="132"/>
      <c r="U176" s="132"/>
      <c r="V176" s="132"/>
      <c r="W176" s="132"/>
      <c r="X176" s="132"/>
      <c r="Y176" s="132"/>
      <c r="Z176" s="132"/>
      <c r="AA176" s="132"/>
    </row>
    <row r="177" spans="1:27" x14ac:dyDescent="0.2">
      <c r="A177" s="131"/>
      <c r="B177" s="132"/>
      <c r="C177" s="132"/>
      <c r="D177" s="132"/>
      <c r="E177" s="132"/>
      <c r="F177" s="132"/>
      <c r="G177" s="132"/>
      <c r="H177" s="132"/>
      <c r="I177" s="133"/>
      <c r="J177" s="133"/>
      <c r="K177" s="132"/>
      <c r="L177" s="132"/>
      <c r="M177" s="132"/>
      <c r="N177" s="132"/>
      <c r="O177" s="132"/>
      <c r="P177" s="132"/>
      <c r="Q177" s="131"/>
      <c r="R177" s="132"/>
      <c r="S177" s="132"/>
      <c r="T177" s="132"/>
      <c r="U177" s="132"/>
      <c r="V177" s="132"/>
      <c r="W177" s="132"/>
      <c r="X177" s="132"/>
      <c r="Y177" s="132"/>
      <c r="Z177" s="132"/>
      <c r="AA177" s="132"/>
    </row>
    <row r="178" spans="1:27" x14ac:dyDescent="0.2">
      <c r="A178" s="131"/>
      <c r="B178" s="132"/>
      <c r="C178" s="132"/>
      <c r="D178" s="132"/>
      <c r="E178" s="132"/>
      <c r="F178" s="132"/>
      <c r="G178" s="132"/>
      <c r="H178" s="132"/>
      <c r="I178" s="133"/>
      <c r="J178" s="133"/>
      <c r="K178" s="132"/>
      <c r="L178" s="132"/>
      <c r="M178" s="132"/>
      <c r="N178" s="132"/>
      <c r="O178" s="132"/>
      <c r="P178" s="132"/>
      <c r="Q178" s="131"/>
      <c r="R178" s="132"/>
      <c r="S178" s="132"/>
      <c r="T178" s="132"/>
      <c r="U178" s="132"/>
      <c r="V178" s="132"/>
      <c r="W178" s="132"/>
      <c r="X178" s="132"/>
      <c r="Y178" s="132"/>
      <c r="Z178" s="132"/>
      <c r="AA178" s="132"/>
    </row>
    <row r="179" spans="1:27" x14ac:dyDescent="0.2">
      <c r="A179" s="131"/>
      <c r="B179" s="132"/>
      <c r="C179" s="132"/>
      <c r="D179" s="132"/>
      <c r="E179" s="132"/>
      <c r="F179" s="132"/>
      <c r="G179" s="132"/>
      <c r="H179" s="132"/>
      <c r="I179" s="133"/>
      <c r="J179" s="133"/>
      <c r="K179" s="132"/>
      <c r="L179" s="132"/>
      <c r="M179" s="132"/>
      <c r="N179" s="132"/>
      <c r="O179" s="132"/>
      <c r="P179" s="132"/>
      <c r="Q179" s="131"/>
      <c r="R179" s="132"/>
      <c r="S179" s="132"/>
      <c r="T179" s="132"/>
      <c r="U179" s="132"/>
      <c r="V179" s="132"/>
      <c r="W179" s="132"/>
      <c r="X179" s="132"/>
      <c r="Y179" s="132"/>
      <c r="Z179" s="132"/>
      <c r="AA179" s="132"/>
    </row>
    <row r="180" spans="1:27" x14ac:dyDescent="0.2">
      <c r="A180" s="204"/>
      <c r="B180" s="205"/>
      <c r="C180" s="205"/>
      <c r="D180" s="205"/>
      <c r="E180" s="205"/>
      <c r="F180" s="205"/>
      <c r="G180" s="205"/>
      <c r="H180" s="205"/>
      <c r="I180" s="206"/>
      <c r="J180" s="206"/>
      <c r="K180" s="205"/>
      <c r="L180" s="205"/>
      <c r="M180" s="205"/>
      <c r="N180" s="205"/>
      <c r="O180" s="205"/>
      <c r="P180" s="205"/>
      <c r="Q180" s="204"/>
      <c r="R180" s="205"/>
      <c r="S180" s="205"/>
      <c r="T180" s="205"/>
      <c r="U180" s="205"/>
      <c r="V180" s="205"/>
      <c r="W180" s="205"/>
      <c r="X180" s="205"/>
      <c r="Y180" s="205"/>
      <c r="Z180" s="205"/>
      <c r="AA180" s="205"/>
    </row>
    <row r="181" spans="1:27" x14ac:dyDescent="0.2">
      <c r="A181" s="204"/>
      <c r="B181" s="205"/>
      <c r="C181" s="205"/>
      <c r="D181" s="205"/>
      <c r="E181" s="205"/>
      <c r="F181" s="205"/>
      <c r="G181" s="205"/>
      <c r="H181" s="205"/>
      <c r="I181" s="206"/>
      <c r="J181" s="206"/>
      <c r="K181" s="205"/>
      <c r="L181" s="205"/>
      <c r="M181" s="205"/>
      <c r="N181" s="205"/>
      <c r="O181" s="205"/>
      <c r="P181" s="205"/>
      <c r="Q181" s="204"/>
      <c r="R181" s="205"/>
      <c r="S181" s="205"/>
      <c r="T181" s="205"/>
      <c r="U181" s="205"/>
      <c r="V181" s="205"/>
      <c r="W181" s="205"/>
      <c r="X181" s="205"/>
      <c r="Y181" s="205"/>
      <c r="Z181" s="205"/>
      <c r="AA181" s="205"/>
    </row>
    <row r="182" spans="1:27" x14ac:dyDescent="0.2">
      <c r="A182" s="204"/>
      <c r="B182" s="205"/>
      <c r="C182" s="205"/>
      <c r="D182" s="205"/>
      <c r="E182" s="205"/>
      <c r="F182" s="205"/>
      <c r="G182" s="205"/>
      <c r="H182" s="205"/>
      <c r="I182" s="206"/>
      <c r="J182" s="206"/>
      <c r="K182" s="205"/>
      <c r="L182" s="205"/>
      <c r="M182" s="205"/>
      <c r="N182" s="205"/>
      <c r="O182" s="205"/>
      <c r="P182" s="205"/>
      <c r="Q182" s="204"/>
      <c r="R182" s="205"/>
      <c r="S182" s="205"/>
      <c r="T182" s="205"/>
      <c r="U182" s="205"/>
      <c r="V182" s="205"/>
      <c r="W182" s="205"/>
      <c r="X182" s="205"/>
      <c r="Y182" s="205"/>
      <c r="Z182" s="205"/>
      <c r="AA182" s="205"/>
    </row>
    <row r="183" spans="1:27" x14ac:dyDescent="0.2">
      <c r="A183" s="204"/>
      <c r="B183" s="205"/>
      <c r="C183" s="205"/>
      <c r="D183" s="205"/>
      <c r="E183" s="205"/>
      <c r="F183" s="205"/>
      <c r="G183" s="205"/>
      <c r="H183" s="205"/>
      <c r="I183" s="206"/>
      <c r="J183" s="206"/>
      <c r="K183" s="205"/>
      <c r="L183" s="205"/>
      <c r="M183" s="205"/>
      <c r="N183" s="205"/>
      <c r="O183" s="205"/>
      <c r="P183" s="205"/>
      <c r="Q183" s="204"/>
      <c r="R183" s="205"/>
      <c r="S183" s="205"/>
      <c r="T183" s="205"/>
      <c r="U183" s="205"/>
      <c r="V183" s="205"/>
      <c r="W183" s="205"/>
      <c r="X183" s="205"/>
      <c r="Y183" s="205"/>
      <c r="Z183" s="205"/>
      <c r="AA183" s="205"/>
    </row>
    <row r="184" spans="1:27" x14ac:dyDescent="0.2">
      <c r="A184" s="204"/>
      <c r="B184" s="205"/>
      <c r="C184" s="205"/>
      <c r="D184" s="205"/>
      <c r="E184" s="205"/>
      <c r="F184" s="205"/>
      <c r="G184" s="205"/>
      <c r="H184" s="205"/>
      <c r="I184" s="206"/>
      <c r="J184" s="206"/>
      <c r="K184" s="205"/>
      <c r="L184" s="205"/>
      <c r="M184" s="205"/>
      <c r="N184" s="205"/>
      <c r="O184" s="205"/>
      <c r="P184" s="205"/>
      <c r="Q184" s="204"/>
      <c r="R184" s="205"/>
      <c r="S184" s="205"/>
      <c r="T184" s="205"/>
      <c r="U184" s="205"/>
      <c r="V184" s="205"/>
      <c r="W184" s="205"/>
      <c r="X184" s="205"/>
      <c r="Y184" s="205"/>
      <c r="Z184" s="205"/>
      <c r="AA184" s="205"/>
    </row>
    <row r="185" spans="1:27" x14ac:dyDescent="0.2">
      <c r="A185" s="204"/>
      <c r="B185" s="205"/>
      <c r="C185" s="205"/>
      <c r="D185" s="205"/>
      <c r="E185" s="205"/>
      <c r="F185" s="205"/>
      <c r="G185" s="205"/>
      <c r="H185" s="205"/>
      <c r="I185" s="206"/>
      <c r="J185" s="206"/>
      <c r="K185" s="205"/>
      <c r="L185" s="205"/>
      <c r="M185" s="205"/>
      <c r="N185" s="205"/>
      <c r="O185" s="205"/>
      <c r="P185" s="205"/>
      <c r="Q185" s="204"/>
      <c r="R185" s="205"/>
      <c r="S185" s="205"/>
      <c r="T185" s="205"/>
      <c r="U185" s="205"/>
      <c r="V185" s="205"/>
      <c r="W185" s="205"/>
      <c r="X185" s="205"/>
      <c r="Y185" s="205"/>
      <c r="Z185" s="205"/>
      <c r="AA185" s="205"/>
    </row>
    <row r="186" spans="1:27" x14ac:dyDescent="0.2">
      <c r="A186" s="204"/>
      <c r="B186" s="205"/>
      <c r="C186" s="205"/>
      <c r="D186" s="205"/>
      <c r="E186" s="205"/>
      <c r="F186" s="205"/>
      <c r="G186" s="205"/>
      <c r="H186" s="205"/>
      <c r="I186" s="206"/>
      <c r="J186" s="206"/>
      <c r="K186" s="205"/>
      <c r="L186" s="205"/>
      <c r="M186" s="205"/>
      <c r="N186" s="205"/>
      <c r="O186" s="205"/>
      <c r="P186" s="205"/>
      <c r="Q186" s="204"/>
      <c r="R186" s="205"/>
      <c r="S186" s="205"/>
      <c r="T186" s="205"/>
      <c r="U186" s="205"/>
      <c r="V186" s="205"/>
      <c r="W186" s="205"/>
      <c r="X186" s="205"/>
      <c r="Y186" s="205"/>
      <c r="Z186" s="205"/>
      <c r="AA186" s="205"/>
    </row>
    <row r="187" spans="1:27" x14ac:dyDescent="0.2">
      <c r="A187" s="204"/>
      <c r="B187" s="205"/>
      <c r="C187" s="205"/>
      <c r="D187" s="205"/>
      <c r="E187" s="205"/>
      <c r="F187" s="205"/>
      <c r="G187" s="205"/>
      <c r="H187" s="205"/>
      <c r="I187" s="206"/>
      <c r="J187" s="206"/>
      <c r="K187" s="205"/>
      <c r="L187" s="205"/>
      <c r="M187" s="205"/>
      <c r="N187" s="205"/>
      <c r="O187" s="205"/>
      <c r="P187" s="205"/>
      <c r="Q187" s="204"/>
      <c r="R187" s="205"/>
      <c r="S187" s="205"/>
      <c r="T187" s="205"/>
      <c r="U187" s="205"/>
      <c r="V187" s="205"/>
      <c r="W187" s="205"/>
      <c r="X187" s="205"/>
      <c r="Y187" s="205"/>
      <c r="Z187" s="205"/>
      <c r="AA187" s="205"/>
    </row>
    <row r="188" spans="1:27" x14ac:dyDescent="0.2">
      <c r="A188" s="204"/>
      <c r="B188" s="205"/>
      <c r="C188" s="205"/>
      <c r="D188" s="205"/>
      <c r="E188" s="205"/>
      <c r="F188" s="205"/>
      <c r="G188" s="205"/>
      <c r="H188" s="205"/>
      <c r="I188" s="206"/>
      <c r="J188" s="206"/>
      <c r="K188" s="205"/>
      <c r="L188" s="205"/>
      <c r="M188" s="205"/>
      <c r="N188" s="205"/>
      <c r="O188" s="205"/>
      <c r="P188" s="205"/>
      <c r="Q188" s="204"/>
      <c r="R188" s="205"/>
      <c r="S188" s="205"/>
      <c r="T188" s="205"/>
      <c r="U188" s="205"/>
      <c r="V188" s="205"/>
      <c r="W188" s="205"/>
      <c r="X188" s="205"/>
      <c r="Y188" s="205"/>
      <c r="Z188" s="205"/>
      <c r="AA188" s="205"/>
    </row>
    <row r="189" spans="1:27" x14ac:dyDescent="0.2">
      <c r="A189" s="204"/>
      <c r="B189" s="205"/>
      <c r="C189" s="205"/>
      <c r="D189" s="205"/>
      <c r="E189" s="205"/>
      <c r="F189" s="205"/>
      <c r="G189" s="205"/>
      <c r="H189" s="205"/>
      <c r="I189" s="206"/>
      <c r="J189" s="206"/>
      <c r="K189" s="205"/>
      <c r="L189" s="205"/>
      <c r="M189" s="205"/>
      <c r="N189" s="205"/>
      <c r="O189" s="205"/>
      <c r="P189" s="205"/>
      <c r="Q189" s="204"/>
      <c r="R189" s="205"/>
      <c r="S189" s="205"/>
      <c r="T189" s="205"/>
      <c r="U189" s="205"/>
      <c r="V189" s="205"/>
      <c r="W189" s="205"/>
      <c r="X189" s="205"/>
      <c r="Y189" s="205"/>
      <c r="Z189" s="205"/>
      <c r="AA189" s="205"/>
    </row>
    <row r="190" spans="1:27" x14ac:dyDescent="0.2">
      <c r="A190" s="204"/>
      <c r="B190" s="205"/>
      <c r="C190" s="205"/>
      <c r="D190" s="205"/>
      <c r="E190" s="205"/>
      <c r="F190" s="205"/>
      <c r="G190" s="205"/>
      <c r="H190" s="205"/>
      <c r="I190" s="206"/>
      <c r="J190" s="206"/>
      <c r="K190" s="205"/>
      <c r="L190" s="205"/>
      <c r="M190" s="205"/>
      <c r="N190" s="205"/>
      <c r="O190" s="205"/>
      <c r="P190" s="205"/>
      <c r="Q190" s="204"/>
      <c r="R190" s="205"/>
      <c r="S190" s="205"/>
      <c r="T190" s="205"/>
      <c r="U190" s="205"/>
      <c r="V190" s="205"/>
      <c r="W190" s="205"/>
      <c r="X190" s="205"/>
      <c r="Y190" s="205"/>
      <c r="Z190" s="205"/>
      <c r="AA190" s="205"/>
    </row>
    <row r="191" spans="1:27" x14ac:dyDescent="0.2">
      <c r="A191" s="204"/>
      <c r="B191" s="205"/>
      <c r="C191" s="205"/>
      <c r="D191" s="205"/>
      <c r="E191" s="205"/>
      <c r="F191" s="205"/>
      <c r="G191" s="205"/>
      <c r="H191" s="205"/>
      <c r="I191" s="206"/>
      <c r="J191" s="206"/>
      <c r="K191" s="205"/>
      <c r="L191" s="205"/>
      <c r="M191" s="205"/>
      <c r="N191" s="205"/>
      <c r="O191" s="205"/>
      <c r="P191" s="205"/>
      <c r="Q191" s="204"/>
      <c r="R191" s="205"/>
      <c r="S191" s="205"/>
      <c r="T191" s="205"/>
      <c r="U191" s="205"/>
      <c r="V191" s="205"/>
      <c r="W191" s="205"/>
      <c r="X191" s="205"/>
      <c r="Y191" s="205"/>
      <c r="Z191" s="205"/>
      <c r="AA191" s="205"/>
    </row>
    <row r="192" spans="1:27" x14ac:dyDescent="0.2">
      <c r="A192" s="204"/>
      <c r="B192" s="205"/>
      <c r="C192" s="205"/>
      <c r="D192" s="205"/>
      <c r="E192" s="205"/>
      <c r="F192" s="205"/>
      <c r="G192" s="205"/>
      <c r="H192" s="205"/>
      <c r="I192" s="206"/>
      <c r="J192" s="206"/>
      <c r="K192" s="205"/>
      <c r="L192" s="205"/>
      <c r="M192" s="205"/>
      <c r="N192" s="205"/>
      <c r="O192" s="205"/>
      <c r="P192" s="205"/>
      <c r="Q192" s="204"/>
      <c r="R192" s="205"/>
      <c r="S192" s="205"/>
      <c r="T192" s="205"/>
      <c r="U192" s="205"/>
      <c r="V192" s="205"/>
      <c r="W192" s="205"/>
      <c r="X192" s="205"/>
      <c r="Y192" s="205"/>
      <c r="Z192" s="205"/>
      <c r="AA192" s="205"/>
    </row>
    <row r="193" spans="1:27" x14ac:dyDescent="0.2">
      <c r="A193" s="204"/>
      <c r="B193" s="205"/>
      <c r="C193" s="205"/>
      <c r="D193" s="205"/>
      <c r="E193" s="205"/>
      <c r="F193" s="205"/>
      <c r="G193" s="205"/>
      <c r="H193" s="205"/>
      <c r="I193" s="206"/>
      <c r="J193" s="206"/>
      <c r="K193" s="205"/>
      <c r="L193" s="205"/>
      <c r="M193" s="205"/>
      <c r="N193" s="205"/>
      <c r="O193" s="205"/>
      <c r="P193" s="205"/>
      <c r="Q193" s="204"/>
      <c r="R193" s="205"/>
      <c r="S193" s="205"/>
      <c r="T193" s="205"/>
      <c r="U193" s="205"/>
      <c r="V193" s="205"/>
      <c r="W193" s="205"/>
      <c r="X193" s="205"/>
      <c r="Y193" s="205"/>
      <c r="Z193" s="205"/>
      <c r="AA193" s="205"/>
    </row>
    <row r="194" spans="1:27" x14ac:dyDescent="0.2">
      <c r="A194" s="204"/>
      <c r="B194" s="205"/>
      <c r="C194" s="205"/>
      <c r="D194" s="205"/>
      <c r="E194" s="205"/>
      <c r="F194" s="205"/>
      <c r="G194" s="205"/>
      <c r="H194" s="205"/>
      <c r="I194" s="206"/>
      <c r="J194" s="206"/>
      <c r="K194" s="205"/>
      <c r="L194" s="205"/>
      <c r="M194" s="205"/>
      <c r="N194" s="205"/>
      <c r="O194" s="205"/>
      <c r="P194" s="205"/>
      <c r="Q194" s="204"/>
      <c r="R194" s="205"/>
      <c r="S194" s="205"/>
      <c r="T194" s="205"/>
      <c r="U194" s="205"/>
      <c r="V194" s="205"/>
      <c r="W194" s="205"/>
      <c r="X194" s="205"/>
      <c r="Y194" s="205"/>
      <c r="Z194" s="205"/>
      <c r="AA194" s="205"/>
    </row>
    <row r="195" spans="1:27" x14ac:dyDescent="0.2">
      <c r="A195" s="204"/>
      <c r="B195" s="205"/>
      <c r="C195" s="205"/>
      <c r="D195" s="205"/>
      <c r="E195" s="205"/>
      <c r="F195" s="205"/>
      <c r="G195" s="205"/>
      <c r="H195" s="205"/>
      <c r="I195" s="206"/>
      <c r="J195" s="206"/>
      <c r="K195" s="205"/>
      <c r="L195" s="205"/>
      <c r="M195" s="205"/>
      <c r="N195" s="205"/>
      <c r="O195" s="205"/>
      <c r="P195" s="205"/>
      <c r="Q195" s="204"/>
      <c r="R195" s="205"/>
      <c r="S195" s="205"/>
      <c r="T195" s="205"/>
      <c r="U195" s="205"/>
      <c r="V195" s="205"/>
      <c r="W195" s="205"/>
      <c r="X195" s="205"/>
      <c r="Y195" s="205"/>
      <c r="Z195" s="205"/>
      <c r="AA195" s="205"/>
    </row>
    <row r="196" spans="1:27" x14ac:dyDescent="0.2">
      <c r="A196" s="204"/>
      <c r="B196" s="205"/>
      <c r="C196" s="205"/>
      <c r="D196" s="205"/>
      <c r="E196" s="205"/>
      <c r="F196" s="205"/>
      <c r="G196" s="205"/>
      <c r="H196" s="205"/>
      <c r="I196" s="206"/>
      <c r="J196" s="206"/>
      <c r="K196" s="205"/>
      <c r="L196" s="205"/>
      <c r="M196" s="205"/>
      <c r="N196" s="205"/>
      <c r="O196" s="205"/>
      <c r="P196" s="205"/>
      <c r="Q196" s="204"/>
      <c r="R196" s="205"/>
      <c r="S196" s="205"/>
      <c r="T196" s="205"/>
      <c r="U196" s="205"/>
      <c r="V196" s="205"/>
      <c r="W196" s="205"/>
      <c r="X196" s="205"/>
      <c r="Y196" s="205"/>
      <c r="Z196" s="205"/>
      <c r="AA196" s="205"/>
    </row>
    <row r="197" spans="1:27" x14ac:dyDescent="0.2">
      <c r="A197" s="204"/>
      <c r="B197" s="205"/>
      <c r="C197" s="205"/>
      <c r="D197" s="205"/>
      <c r="E197" s="205"/>
      <c r="F197" s="205"/>
      <c r="G197" s="205"/>
      <c r="H197" s="205"/>
      <c r="I197" s="206"/>
      <c r="J197" s="206"/>
      <c r="K197" s="205"/>
      <c r="L197" s="205"/>
      <c r="M197" s="205"/>
      <c r="N197" s="205"/>
      <c r="O197" s="205"/>
      <c r="P197" s="205"/>
      <c r="Q197" s="204"/>
      <c r="R197" s="205"/>
      <c r="S197" s="205"/>
      <c r="T197" s="205"/>
      <c r="U197" s="205"/>
      <c r="V197" s="205"/>
      <c r="W197" s="205"/>
      <c r="X197" s="205"/>
      <c r="Y197" s="205"/>
      <c r="Z197" s="205"/>
      <c r="AA197" s="205"/>
    </row>
    <row r="198" spans="1:27" x14ac:dyDescent="0.2">
      <c r="A198" s="204"/>
      <c r="B198" s="205"/>
      <c r="C198" s="205"/>
      <c r="D198" s="205"/>
      <c r="E198" s="205"/>
      <c r="F198" s="205"/>
      <c r="G198" s="205"/>
      <c r="H198" s="205"/>
      <c r="I198" s="206"/>
      <c r="J198" s="206"/>
      <c r="K198" s="205"/>
      <c r="L198" s="205"/>
      <c r="M198" s="205"/>
      <c r="N198" s="205"/>
      <c r="O198" s="205"/>
      <c r="P198" s="205"/>
      <c r="Q198" s="204"/>
      <c r="R198" s="205"/>
      <c r="S198" s="205"/>
      <c r="T198" s="205"/>
      <c r="U198" s="205"/>
      <c r="V198" s="205"/>
      <c r="W198" s="205"/>
      <c r="X198" s="205"/>
      <c r="Y198" s="205"/>
      <c r="Z198" s="205"/>
      <c r="AA198" s="205"/>
    </row>
    <row r="199" spans="1:27" x14ac:dyDescent="0.2">
      <c r="A199" s="204"/>
      <c r="B199" s="205"/>
      <c r="C199" s="205"/>
      <c r="D199" s="205"/>
      <c r="E199" s="205"/>
      <c r="F199" s="205"/>
      <c r="G199" s="205"/>
      <c r="H199" s="205"/>
      <c r="I199" s="206"/>
      <c r="J199" s="206"/>
      <c r="K199" s="205"/>
      <c r="L199" s="205"/>
      <c r="M199" s="205"/>
      <c r="N199" s="205"/>
      <c r="O199" s="205"/>
      <c r="P199" s="205"/>
      <c r="Q199" s="204"/>
      <c r="R199" s="205"/>
      <c r="S199" s="205"/>
      <c r="T199" s="205"/>
      <c r="U199" s="205"/>
      <c r="V199" s="205"/>
      <c r="W199" s="205"/>
      <c r="X199" s="205"/>
      <c r="Y199" s="205"/>
      <c r="Z199" s="205"/>
      <c r="AA199" s="205"/>
    </row>
    <row r="200" spans="1:27" x14ac:dyDescent="0.2">
      <c r="A200" s="204"/>
      <c r="B200" s="205"/>
      <c r="C200" s="205"/>
      <c r="D200" s="205"/>
      <c r="E200" s="205"/>
      <c r="F200" s="205"/>
      <c r="G200" s="205"/>
      <c r="H200" s="205"/>
      <c r="I200" s="206"/>
      <c r="J200" s="206"/>
      <c r="K200" s="205"/>
      <c r="L200" s="205"/>
      <c r="M200" s="205"/>
      <c r="N200" s="205"/>
      <c r="O200" s="205"/>
      <c r="P200" s="205"/>
      <c r="Q200" s="204"/>
      <c r="R200" s="205"/>
      <c r="S200" s="205"/>
      <c r="T200" s="205"/>
      <c r="U200" s="205"/>
      <c r="V200" s="205"/>
      <c r="W200" s="205"/>
      <c r="X200" s="205"/>
      <c r="Y200" s="205"/>
      <c r="Z200" s="205"/>
      <c r="AA200" s="205"/>
    </row>
    <row r="201" spans="1:27" x14ac:dyDescent="0.2">
      <c r="A201" s="204"/>
      <c r="B201" s="205"/>
      <c r="C201" s="205"/>
      <c r="D201" s="205"/>
      <c r="E201" s="205"/>
      <c r="F201" s="205"/>
      <c r="G201" s="205"/>
      <c r="H201" s="205"/>
      <c r="I201" s="206"/>
      <c r="J201" s="206"/>
      <c r="K201" s="205"/>
      <c r="L201" s="205"/>
      <c r="M201" s="205"/>
      <c r="N201" s="205"/>
      <c r="O201" s="205"/>
      <c r="P201" s="205"/>
      <c r="Q201" s="204"/>
      <c r="R201" s="205"/>
      <c r="S201" s="205"/>
      <c r="T201" s="205"/>
      <c r="U201" s="205"/>
      <c r="V201" s="205"/>
      <c r="W201" s="205"/>
      <c r="X201" s="205"/>
      <c r="Y201" s="205"/>
      <c r="Z201" s="205"/>
      <c r="AA201" s="205"/>
    </row>
    <row r="202" spans="1:27" x14ac:dyDescent="0.2">
      <c r="A202" s="204"/>
      <c r="B202" s="205"/>
      <c r="C202" s="205"/>
      <c r="D202" s="205"/>
      <c r="E202" s="205"/>
      <c r="F202" s="205"/>
      <c r="G202" s="205"/>
      <c r="H202" s="205"/>
      <c r="I202" s="206"/>
      <c r="J202" s="206"/>
      <c r="K202" s="205"/>
      <c r="L202" s="205"/>
      <c r="M202" s="205"/>
      <c r="N202" s="205"/>
      <c r="O202" s="205"/>
      <c r="P202" s="205"/>
      <c r="Q202" s="204"/>
      <c r="R202" s="205"/>
      <c r="S202" s="205"/>
      <c r="T202" s="205"/>
      <c r="U202" s="205"/>
      <c r="V202" s="205"/>
      <c r="W202" s="205"/>
      <c r="X202" s="205"/>
      <c r="Y202" s="205"/>
      <c r="Z202" s="205"/>
      <c r="AA202" s="205"/>
    </row>
    <row r="203" spans="1:27" x14ac:dyDescent="0.2">
      <c r="A203" s="204"/>
      <c r="B203" s="205"/>
      <c r="C203" s="205"/>
      <c r="D203" s="205"/>
      <c r="E203" s="205"/>
      <c r="F203" s="205"/>
      <c r="G203" s="205"/>
      <c r="H203" s="205"/>
      <c r="I203" s="206"/>
      <c r="J203" s="206"/>
      <c r="K203" s="205"/>
      <c r="L203" s="205"/>
      <c r="M203" s="205"/>
      <c r="N203" s="205"/>
      <c r="O203" s="205"/>
      <c r="P203" s="205"/>
      <c r="Q203" s="204"/>
      <c r="R203" s="205"/>
      <c r="S203" s="205"/>
      <c r="T203" s="205"/>
      <c r="U203" s="205"/>
      <c r="V203" s="205"/>
      <c r="W203" s="205"/>
      <c r="X203" s="205"/>
      <c r="Y203" s="205"/>
      <c r="Z203" s="205"/>
      <c r="AA203" s="205"/>
    </row>
    <row r="204" spans="1:27" x14ac:dyDescent="0.2">
      <c r="A204" s="204"/>
      <c r="B204" s="205"/>
      <c r="C204" s="205"/>
      <c r="D204" s="205"/>
      <c r="E204" s="205"/>
      <c r="F204" s="205"/>
      <c r="G204" s="205"/>
      <c r="H204" s="205"/>
      <c r="I204" s="206"/>
      <c r="J204" s="206"/>
      <c r="K204" s="205"/>
      <c r="L204" s="205"/>
      <c r="M204" s="205"/>
      <c r="N204" s="205"/>
      <c r="O204" s="205"/>
      <c r="P204" s="205"/>
      <c r="Q204" s="204"/>
      <c r="R204" s="205"/>
      <c r="S204" s="205"/>
      <c r="T204" s="205"/>
      <c r="U204" s="205"/>
      <c r="V204" s="205"/>
      <c r="W204" s="205"/>
      <c r="X204" s="205"/>
      <c r="Y204" s="205"/>
      <c r="Z204" s="205"/>
      <c r="AA204" s="205"/>
    </row>
    <row r="205" spans="1:27" x14ac:dyDescent="0.2">
      <c r="A205" s="204"/>
      <c r="B205" s="205"/>
      <c r="C205" s="205"/>
      <c r="D205" s="205"/>
      <c r="E205" s="205"/>
      <c r="F205" s="205"/>
      <c r="G205" s="205"/>
      <c r="H205" s="205"/>
      <c r="I205" s="206"/>
      <c r="J205" s="206"/>
      <c r="K205" s="205"/>
      <c r="L205" s="205"/>
      <c r="M205" s="205"/>
      <c r="N205" s="205"/>
      <c r="O205" s="205"/>
      <c r="P205" s="205"/>
      <c r="Q205" s="204"/>
      <c r="R205" s="205"/>
      <c r="S205" s="205"/>
      <c r="T205" s="205"/>
      <c r="U205" s="205"/>
      <c r="V205" s="205"/>
      <c r="W205" s="205"/>
      <c r="X205" s="205"/>
      <c r="Y205" s="205"/>
      <c r="Z205" s="205"/>
      <c r="AA205" s="205"/>
    </row>
    <row r="206" spans="1:27" x14ac:dyDescent="0.2">
      <c r="A206" s="204"/>
      <c r="B206" s="205"/>
      <c r="C206" s="205"/>
      <c r="D206" s="205"/>
      <c r="E206" s="205"/>
      <c r="F206" s="205"/>
      <c r="G206" s="205"/>
      <c r="H206" s="205"/>
      <c r="I206" s="206"/>
      <c r="J206" s="206"/>
      <c r="K206" s="205"/>
      <c r="L206" s="205"/>
      <c r="M206" s="205"/>
      <c r="N206" s="205"/>
      <c r="O206" s="205"/>
      <c r="P206" s="205"/>
      <c r="Q206" s="204"/>
      <c r="R206" s="205"/>
      <c r="S206" s="205"/>
      <c r="T206" s="205"/>
      <c r="U206" s="205"/>
      <c r="V206" s="205"/>
      <c r="W206" s="205"/>
      <c r="X206" s="205"/>
      <c r="Y206" s="205"/>
      <c r="Z206" s="205"/>
      <c r="AA206" s="205"/>
    </row>
    <row r="207" spans="1:27" x14ac:dyDescent="0.2">
      <c r="A207" s="204"/>
      <c r="B207" s="205"/>
      <c r="C207" s="205"/>
      <c r="D207" s="205"/>
      <c r="E207" s="205"/>
      <c r="F207" s="205"/>
      <c r="G207" s="205"/>
      <c r="H207" s="205"/>
      <c r="I207" s="206"/>
      <c r="J207" s="206"/>
      <c r="K207" s="205"/>
      <c r="L207" s="205"/>
      <c r="M207" s="205"/>
      <c r="N207" s="205"/>
      <c r="O207" s="205"/>
      <c r="P207" s="205"/>
      <c r="Q207" s="204"/>
      <c r="R207" s="205"/>
      <c r="S207" s="205"/>
      <c r="T207" s="205"/>
      <c r="U207" s="205"/>
      <c r="V207" s="205"/>
      <c r="W207" s="205"/>
      <c r="X207" s="205"/>
      <c r="Y207" s="205"/>
      <c r="Z207" s="205"/>
      <c r="AA207" s="205"/>
    </row>
    <row r="208" spans="1:27" x14ac:dyDescent="0.2">
      <c r="A208" s="204"/>
      <c r="B208" s="205"/>
      <c r="C208" s="205"/>
      <c r="D208" s="205"/>
      <c r="E208" s="205"/>
      <c r="F208" s="205"/>
      <c r="G208" s="205"/>
      <c r="H208" s="205"/>
      <c r="I208" s="206"/>
      <c r="J208" s="206"/>
      <c r="K208" s="205"/>
      <c r="L208" s="205"/>
      <c r="M208" s="205"/>
      <c r="N208" s="205"/>
      <c r="O208" s="205"/>
      <c r="P208" s="205"/>
      <c r="Q208" s="204"/>
      <c r="R208" s="205"/>
      <c r="S208" s="205"/>
      <c r="T208" s="205"/>
      <c r="U208" s="205"/>
      <c r="V208" s="205"/>
      <c r="W208" s="205"/>
      <c r="X208" s="205"/>
      <c r="Y208" s="205"/>
      <c r="Z208" s="205"/>
      <c r="AA208" s="205"/>
    </row>
    <row r="209" spans="1:27" x14ac:dyDescent="0.2">
      <c r="A209" s="204"/>
      <c r="B209" s="205"/>
      <c r="C209" s="205"/>
      <c r="D209" s="205"/>
      <c r="E209" s="205"/>
      <c r="F209" s="205"/>
      <c r="G209" s="205"/>
      <c r="H209" s="205"/>
      <c r="I209" s="206"/>
      <c r="J209" s="206"/>
      <c r="K209" s="205"/>
      <c r="L209" s="205"/>
      <c r="M209" s="205"/>
      <c r="N209" s="205"/>
      <c r="O209" s="205"/>
      <c r="P209" s="205"/>
      <c r="Q209" s="204"/>
      <c r="R209" s="205"/>
      <c r="S209" s="205"/>
      <c r="T209" s="205"/>
      <c r="U209" s="205"/>
      <c r="V209" s="205"/>
      <c r="W209" s="205"/>
      <c r="X209" s="205"/>
      <c r="Y209" s="205"/>
      <c r="Z209" s="205"/>
      <c r="AA209" s="205"/>
    </row>
    <row r="210" spans="1:27" x14ac:dyDescent="0.2">
      <c r="A210" s="204"/>
      <c r="B210" s="205"/>
      <c r="C210" s="205"/>
      <c r="D210" s="205"/>
      <c r="E210" s="205"/>
      <c r="F210" s="205"/>
      <c r="G210" s="205"/>
      <c r="H210" s="205"/>
      <c r="I210" s="206"/>
      <c r="J210" s="206"/>
      <c r="K210" s="205"/>
      <c r="L210" s="205"/>
      <c r="M210" s="205"/>
      <c r="N210" s="205"/>
      <c r="O210" s="205"/>
      <c r="P210" s="205"/>
      <c r="Q210" s="204"/>
      <c r="R210" s="205"/>
      <c r="S210" s="205"/>
      <c r="T210" s="205"/>
      <c r="U210" s="205"/>
      <c r="V210" s="205"/>
      <c r="W210" s="205"/>
      <c r="X210" s="205"/>
      <c r="Y210" s="205"/>
      <c r="Z210" s="205"/>
      <c r="AA210" s="205"/>
    </row>
    <row r="211" spans="1:27" x14ac:dyDescent="0.2">
      <c r="A211" s="204"/>
      <c r="B211" s="205"/>
      <c r="C211" s="205"/>
      <c r="D211" s="205"/>
      <c r="E211" s="205"/>
      <c r="F211" s="205"/>
      <c r="G211" s="205"/>
      <c r="H211" s="205"/>
      <c r="I211" s="206"/>
      <c r="J211" s="206"/>
      <c r="K211" s="205"/>
      <c r="L211" s="205"/>
      <c r="M211" s="205"/>
      <c r="N211" s="205"/>
      <c r="O211" s="205"/>
      <c r="P211" s="205"/>
      <c r="Q211" s="204"/>
      <c r="R211" s="205"/>
      <c r="S211" s="205"/>
      <c r="T211" s="205"/>
      <c r="U211" s="205"/>
      <c r="V211" s="205"/>
      <c r="W211" s="205"/>
      <c r="X211" s="205"/>
      <c r="Y211" s="205"/>
      <c r="Z211" s="205"/>
      <c r="AA211" s="205"/>
    </row>
  </sheetData>
  <mergeCells count="8">
    <mergeCell ref="B119:AA119"/>
    <mergeCell ref="B154:AA154"/>
    <mergeCell ref="B2:AA2"/>
    <mergeCell ref="B3:AA3"/>
    <mergeCell ref="B4:AA4"/>
    <mergeCell ref="B5:AA5"/>
    <mergeCell ref="B6:AA6"/>
    <mergeCell ref="B65:AA65"/>
  </mergeCells>
  <pageMargins left="0.55118110236220474" right="0.43307086614173229" top="0.6692913385826772" bottom="0.19685039370078741" header="0.19685039370078741" footer="0.23622047244094491"/>
  <pageSetup scale="55" fitToHeight="0" orientation="landscape" r:id="rId1"/>
  <headerFooter alignWithMargins="0">
    <oddFooter>&amp;C&amp;P DE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W66"/>
  <sheetViews>
    <sheetView topLeftCell="A10" workbookViewId="0">
      <selection activeCell="I35" sqref="I35:I36"/>
    </sheetView>
  </sheetViews>
  <sheetFormatPr baseColWidth="10" defaultRowHeight="14.25" customHeight="1" zeroHeight="1" x14ac:dyDescent="0.2"/>
  <cols>
    <col min="1" max="1" width="3.42578125" style="226" customWidth="1"/>
    <col min="2" max="2" width="2" style="256" customWidth="1"/>
    <col min="3" max="3" width="11.42578125" style="256" customWidth="1"/>
    <col min="4" max="4" width="64.28515625" style="256" customWidth="1"/>
    <col min="5" max="5" width="17.140625" style="256" customWidth="1"/>
    <col min="6" max="7" width="21" style="256" customWidth="1"/>
    <col min="8" max="8" width="17.7109375" style="256" customWidth="1"/>
    <col min="9" max="9" width="19.140625" style="256" customWidth="1"/>
    <col min="10" max="10" width="2.140625" style="256" customWidth="1"/>
    <col min="11" max="11" width="1.42578125" style="226" hidden="1" customWidth="1"/>
    <col min="12" max="255" width="11.42578125" style="256" hidden="1" customWidth="1"/>
    <col min="256" max="256" width="11.42578125" style="256"/>
    <col min="257" max="257" width="14.140625" style="256" bestFit="1" customWidth="1"/>
    <col min="258" max="16384" width="11.42578125" style="256"/>
  </cols>
  <sheetData>
    <row r="1" spans="2:10" s="226" customFormat="1" ht="12" customHeight="1" x14ac:dyDescent="0.2">
      <c r="B1" s="224"/>
      <c r="C1" s="225"/>
      <c r="D1" s="224"/>
      <c r="E1" s="224"/>
      <c r="F1" s="224"/>
      <c r="G1" s="224"/>
      <c r="H1" s="224"/>
      <c r="I1" s="224"/>
      <c r="J1" s="224"/>
    </row>
    <row r="2" spans="2:10" s="226" customFormat="1" x14ac:dyDescent="0.2">
      <c r="B2" s="224"/>
      <c r="C2" s="227"/>
      <c r="D2" s="853"/>
      <c r="E2" s="853"/>
      <c r="F2" s="853"/>
      <c r="G2" s="853"/>
      <c r="H2" s="853"/>
      <c r="I2" s="227"/>
      <c r="J2" s="227"/>
    </row>
    <row r="3" spans="2:10" s="226" customFormat="1" ht="16.5" customHeight="1" x14ac:dyDescent="0.25">
      <c r="B3" s="854" t="s">
        <v>328</v>
      </c>
      <c r="C3" s="854"/>
      <c r="D3" s="854"/>
      <c r="E3" s="854"/>
      <c r="F3" s="854"/>
      <c r="G3" s="854"/>
      <c r="H3" s="854"/>
      <c r="I3" s="854"/>
      <c r="J3" s="854"/>
    </row>
    <row r="4" spans="2:10" s="226" customFormat="1" ht="16.5" customHeight="1" x14ac:dyDescent="0.25">
      <c r="B4" s="855" t="s">
        <v>329</v>
      </c>
      <c r="C4" s="855"/>
      <c r="D4" s="855"/>
      <c r="E4" s="855"/>
      <c r="F4" s="855"/>
      <c r="G4" s="855"/>
      <c r="H4" s="855"/>
      <c r="I4" s="855"/>
      <c r="J4" s="855"/>
    </row>
    <row r="5" spans="2:10" s="226" customFormat="1" ht="16.5" customHeight="1" x14ac:dyDescent="0.2">
      <c r="B5" s="856" t="s">
        <v>155</v>
      </c>
      <c r="C5" s="856"/>
      <c r="D5" s="856"/>
      <c r="E5" s="856"/>
      <c r="F5" s="856"/>
      <c r="G5" s="856"/>
      <c r="H5" s="856"/>
      <c r="I5" s="856"/>
      <c r="J5" s="856"/>
    </row>
    <row r="6" spans="2:10" s="226" customFormat="1" ht="16.5" customHeight="1" x14ac:dyDescent="0.25">
      <c r="B6" s="857">
        <v>3</v>
      </c>
      <c r="C6" s="858"/>
      <c r="D6" s="858"/>
      <c r="E6" s="858"/>
      <c r="F6" s="858"/>
      <c r="G6" s="858"/>
      <c r="H6" s="858"/>
      <c r="I6" s="858"/>
      <c r="J6" s="858"/>
    </row>
    <row r="7" spans="2:10" ht="16.5" customHeight="1" x14ac:dyDescent="0.2">
      <c r="B7" s="228"/>
      <c r="C7" s="229"/>
      <c r="D7" s="852"/>
      <c r="E7" s="852"/>
      <c r="F7" s="852"/>
      <c r="G7" s="852"/>
      <c r="H7" s="852"/>
      <c r="I7" s="230"/>
      <c r="J7" s="230"/>
    </row>
    <row r="8" spans="2:10" ht="8.25" customHeight="1" x14ac:dyDescent="0.2">
      <c r="B8" s="228"/>
      <c r="C8" s="228"/>
      <c r="D8" s="228"/>
      <c r="E8" s="228"/>
      <c r="F8" s="228"/>
      <c r="G8" s="228"/>
      <c r="H8" s="228"/>
      <c r="I8" s="228"/>
      <c r="J8" s="228"/>
    </row>
    <row r="9" spans="2:10" ht="60" x14ac:dyDescent="0.2">
      <c r="B9" s="231"/>
      <c r="C9" s="860" t="s">
        <v>330</v>
      </c>
      <c r="D9" s="860"/>
      <c r="E9" s="232" t="s">
        <v>331</v>
      </c>
      <c r="F9" s="232" t="s">
        <v>332</v>
      </c>
      <c r="G9" s="232" t="s">
        <v>333</v>
      </c>
      <c r="H9" s="232" t="s">
        <v>334</v>
      </c>
      <c r="I9" s="232" t="s">
        <v>170</v>
      </c>
      <c r="J9" s="233"/>
    </row>
    <row r="10" spans="2:10" s="226" customFormat="1" x14ac:dyDescent="0.2">
      <c r="B10" s="228"/>
      <c r="C10" s="228"/>
      <c r="D10" s="228"/>
      <c r="E10" s="228"/>
      <c r="F10" s="228"/>
      <c r="G10" s="228"/>
      <c r="H10" s="228"/>
      <c r="I10" s="228"/>
      <c r="J10" s="228"/>
    </row>
    <row r="11" spans="2:10" s="226" customFormat="1" ht="14.25" customHeight="1" x14ac:dyDescent="0.2">
      <c r="B11" s="234"/>
      <c r="C11" s="859" t="s">
        <v>335</v>
      </c>
      <c r="D11" s="859"/>
      <c r="E11" s="23">
        <v>49217155</v>
      </c>
      <c r="F11" s="23">
        <v>1220107164</v>
      </c>
      <c r="G11" s="23">
        <v>104386658</v>
      </c>
      <c r="H11" s="23">
        <v>0</v>
      </c>
      <c r="I11" s="23">
        <f>SUM(E11:H11)</f>
        <v>1373710977</v>
      </c>
      <c r="J11" s="16"/>
    </row>
    <row r="12" spans="2:10" s="226" customFormat="1" x14ac:dyDescent="0.2">
      <c r="B12" s="225"/>
      <c r="C12" s="861" t="s">
        <v>32</v>
      </c>
      <c r="D12" s="861"/>
      <c r="E12" s="235">
        <f>+E27-E11</f>
        <v>6375758</v>
      </c>
      <c r="F12" s="236">
        <v>0</v>
      </c>
      <c r="G12" s="236">
        <v>0</v>
      </c>
      <c r="H12" s="235">
        <v>0</v>
      </c>
      <c r="I12" s="237">
        <f>SUM(E12:H12)</f>
        <v>6375758</v>
      </c>
      <c r="J12" s="16"/>
    </row>
    <row r="13" spans="2:10" s="226" customFormat="1" ht="14.25" customHeight="1" x14ac:dyDescent="0.2">
      <c r="B13" s="225"/>
      <c r="C13" s="861" t="s">
        <v>336</v>
      </c>
      <c r="D13" s="861"/>
      <c r="E13" s="235">
        <v>0</v>
      </c>
      <c r="F13" s="236">
        <v>0</v>
      </c>
      <c r="G13" s="236">
        <v>0</v>
      </c>
      <c r="H13" s="235">
        <v>0</v>
      </c>
      <c r="I13" s="237">
        <f t="shared" ref="I13:I14" si="0">SUM(E13:H13)</f>
        <v>0</v>
      </c>
      <c r="J13" s="16"/>
    </row>
    <row r="14" spans="2:10" s="226" customFormat="1" ht="14.25" customHeight="1" x14ac:dyDescent="0.2">
      <c r="B14" s="225"/>
      <c r="C14" s="861" t="s">
        <v>337</v>
      </c>
      <c r="D14" s="861"/>
      <c r="E14" s="235">
        <v>0</v>
      </c>
      <c r="F14" s="236">
        <v>0</v>
      </c>
      <c r="G14" s="236">
        <v>0</v>
      </c>
      <c r="H14" s="235">
        <v>0</v>
      </c>
      <c r="I14" s="237">
        <f t="shared" si="0"/>
        <v>0</v>
      </c>
      <c r="J14" s="16"/>
    </row>
    <row r="15" spans="2:10" s="226" customFormat="1" x14ac:dyDescent="0.2">
      <c r="B15" s="234"/>
      <c r="C15" s="238"/>
      <c r="D15" s="239"/>
      <c r="E15" s="236"/>
      <c r="F15" s="236"/>
      <c r="G15" s="236"/>
      <c r="H15" s="237"/>
      <c r="I15" s="237"/>
      <c r="J15" s="16"/>
    </row>
    <row r="16" spans="2:10" s="226" customFormat="1" ht="23.25" customHeight="1" x14ac:dyDescent="0.2">
      <c r="B16" s="234"/>
      <c r="C16" s="859" t="s">
        <v>338</v>
      </c>
      <c r="D16" s="859"/>
      <c r="E16" s="240">
        <v>0</v>
      </c>
      <c r="F16" s="23">
        <f>+F18</f>
        <v>105599190</v>
      </c>
      <c r="G16" s="23">
        <f>+G18+G17</f>
        <v>-102129723</v>
      </c>
      <c r="H16" s="23">
        <v>0</v>
      </c>
      <c r="I16" s="23">
        <f>SUM(E16:H16)</f>
        <v>3469467</v>
      </c>
      <c r="J16" s="16"/>
    </row>
    <row r="17" spans="2:10" s="226" customFormat="1" ht="14.25" customHeight="1" x14ac:dyDescent="0.2">
      <c r="B17" s="225"/>
      <c r="C17" s="861" t="s">
        <v>339</v>
      </c>
      <c r="D17" s="861"/>
      <c r="E17" s="236">
        <v>0</v>
      </c>
      <c r="F17" s="236">
        <v>0</v>
      </c>
      <c r="G17" s="235">
        <v>2256935</v>
      </c>
      <c r="H17" s="235">
        <v>0</v>
      </c>
      <c r="I17" s="237">
        <f t="shared" ref="I17:I21" si="1">SUM(E17:H17)</f>
        <v>2256935</v>
      </c>
      <c r="J17" s="16"/>
    </row>
    <row r="18" spans="2:10" s="226" customFormat="1" ht="14.25" customHeight="1" x14ac:dyDescent="0.2">
      <c r="B18" s="225"/>
      <c r="C18" s="861" t="s">
        <v>139</v>
      </c>
      <c r="D18" s="861"/>
      <c r="E18" s="236">
        <v>0</v>
      </c>
      <c r="F18" s="235">
        <f>+F27-F11</f>
        <v>105599190</v>
      </c>
      <c r="G18" s="236">
        <f>-G11</f>
        <v>-104386658</v>
      </c>
      <c r="H18" s="235">
        <v>0</v>
      </c>
      <c r="I18" s="237">
        <f t="shared" si="1"/>
        <v>1212532</v>
      </c>
      <c r="J18" s="16"/>
    </row>
    <row r="19" spans="2:10" s="226" customFormat="1" x14ac:dyDescent="0.2">
      <c r="B19" s="225"/>
      <c r="C19" s="861" t="s">
        <v>340</v>
      </c>
      <c r="D19" s="861"/>
      <c r="E19" s="236">
        <v>0</v>
      </c>
      <c r="F19" s="235">
        <v>0</v>
      </c>
      <c r="G19" s="236">
        <v>0</v>
      </c>
      <c r="H19" s="235">
        <v>0</v>
      </c>
      <c r="I19" s="237">
        <f t="shared" si="1"/>
        <v>0</v>
      </c>
      <c r="J19" s="16"/>
    </row>
    <row r="20" spans="2:10" s="226" customFormat="1" x14ac:dyDescent="0.2">
      <c r="B20" s="225"/>
      <c r="C20" s="861" t="s">
        <v>143</v>
      </c>
      <c r="D20" s="861"/>
      <c r="E20" s="236">
        <v>0</v>
      </c>
      <c r="F20" s="235">
        <v>0</v>
      </c>
      <c r="G20" s="236">
        <v>0</v>
      </c>
      <c r="H20" s="235">
        <v>0</v>
      </c>
      <c r="I20" s="237">
        <f t="shared" si="1"/>
        <v>0</v>
      </c>
      <c r="J20" s="16"/>
    </row>
    <row r="21" spans="2:10" s="226" customFormat="1" ht="14.25" customHeight="1" x14ac:dyDescent="0.2">
      <c r="B21" s="225"/>
      <c r="C21" s="861" t="s">
        <v>341</v>
      </c>
      <c r="D21" s="861"/>
      <c r="E21" s="236">
        <v>0</v>
      </c>
      <c r="F21" s="235">
        <v>0</v>
      </c>
      <c r="G21" s="236">
        <v>0</v>
      </c>
      <c r="H21" s="235">
        <v>0</v>
      </c>
      <c r="I21" s="237">
        <f t="shared" si="1"/>
        <v>0</v>
      </c>
      <c r="J21" s="16"/>
    </row>
    <row r="22" spans="2:10" s="226" customFormat="1" x14ac:dyDescent="0.2">
      <c r="B22" s="225"/>
      <c r="C22" s="17"/>
      <c r="D22" s="17"/>
      <c r="E22" s="236"/>
      <c r="F22" s="235"/>
      <c r="G22" s="236"/>
      <c r="H22" s="235"/>
      <c r="I22" s="237"/>
      <c r="J22" s="16"/>
    </row>
    <row r="23" spans="2:10" s="226" customFormat="1" ht="29.25" customHeight="1" x14ac:dyDescent="0.2">
      <c r="B23" s="225"/>
      <c r="C23" s="859" t="s">
        <v>342</v>
      </c>
      <c r="D23" s="859"/>
      <c r="E23" s="240">
        <v>0</v>
      </c>
      <c r="F23" s="241">
        <v>0</v>
      </c>
      <c r="G23" s="240">
        <v>0</v>
      </c>
      <c r="H23" s="241">
        <v>0</v>
      </c>
      <c r="I23" s="23">
        <f>SUM(E23:H23)</f>
        <v>0</v>
      </c>
      <c r="J23" s="16"/>
    </row>
    <row r="24" spans="2:10" s="226" customFormat="1" ht="14.25" customHeight="1" x14ac:dyDescent="0.2">
      <c r="B24" s="225"/>
      <c r="C24" s="861" t="s">
        <v>148</v>
      </c>
      <c r="D24" s="861"/>
      <c r="E24" s="236">
        <v>0</v>
      </c>
      <c r="F24" s="235">
        <v>0</v>
      </c>
      <c r="G24" s="236">
        <v>0</v>
      </c>
      <c r="H24" s="235">
        <v>0</v>
      </c>
      <c r="I24" s="237">
        <f t="shared" ref="I24:I25" si="2">SUM(E24:H24)</f>
        <v>0</v>
      </c>
      <c r="J24" s="16"/>
    </row>
    <row r="25" spans="2:10" s="226" customFormat="1" ht="14.25" customHeight="1" x14ac:dyDescent="0.2">
      <c r="B25" s="225"/>
      <c r="C25" s="861" t="s">
        <v>149</v>
      </c>
      <c r="D25" s="861"/>
      <c r="E25" s="236">
        <v>0</v>
      </c>
      <c r="F25" s="235">
        <v>0</v>
      </c>
      <c r="G25" s="236">
        <v>0</v>
      </c>
      <c r="H25" s="235">
        <v>0</v>
      </c>
      <c r="I25" s="237">
        <f t="shared" si="2"/>
        <v>0</v>
      </c>
      <c r="J25" s="16"/>
    </row>
    <row r="26" spans="2:10" s="226" customFormat="1" x14ac:dyDescent="0.2">
      <c r="B26" s="234"/>
      <c r="C26" s="238"/>
      <c r="D26" s="239"/>
      <c r="E26" s="236"/>
      <c r="F26" s="237"/>
      <c r="G26" s="236"/>
      <c r="H26" s="236"/>
      <c r="I26" s="236"/>
      <c r="J26" s="16"/>
    </row>
    <row r="27" spans="2:10" s="226" customFormat="1" x14ac:dyDescent="0.2">
      <c r="B27" s="234"/>
      <c r="C27" s="862" t="s">
        <v>343</v>
      </c>
      <c r="D27" s="862"/>
      <c r="E27" s="23">
        <v>55592913</v>
      </c>
      <c r="F27" s="23">
        <v>1325706354</v>
      </c>
      <c r="G27" s="23">
        <v>2256935</v>
      </c>
      <c r="H27" s="23">
        <v>0</v>
      </c>
      <c r="I27" s="23">
        <f>SUM(E27:H27)</f>
        <v>1383556202</v>
      </c>
      <c r="J27" s="16"/>
    </row>
    <row r="28" spans="2:10" s="226" customFormat="1" x14ac:dyDescent="0.2">
      <c r="B28" s="225"/>
      <c r="C28" s="239"/>
      <c r="D28" s="242"/>
      <c r="E28" s="237"/>
      <c r="F28" s="236"/>
      <c r="G28" s="236"/>
      <c r="H28" s="237"/>
      <c r="I28" s="237"/>
      <c r="J28" s="16"/>
    </row>
    <row r="29" spans="2:10" s="226" customFormat="1" ht="14.25" customHeight="1" x14ac:dyDescent="0.2">
      <c r="B29" s="234"/>
      <c r="C29" s="859" t="s">
        <v>344</v>
      </c>
      <c r="D29" s="859"/>
      <c r="E29" s="23">
        <f>+E30</f>
        <v>4728623.4900000021</v>
      </c>
      <c r="F29" s="240">
        <v>0</v>
      </c>
      <c r="G29" s="240">
        <v>0</v>
      </c>
      <c r="H29" s="23">
        <v>0</v>
      </c>
      <c r="I29" s="23">
        <f>SUM(E29:H29)</f>
        <v>4728623.4900000021</v>
      </c>
      <c r="J29" s="16"/>
    </row>
    <row r="30" spans="2:10" s="226" customFormat="1" x14ac:dyDescent="0.2">
      <c r="B30" s="225"/>
      <c r="C30" s="861" t="s">
        <v>129</v>
      </c>
      <c r="D30" s="861"/>
      <c r="E30" s="235">
        <f>+E45-E27</f>
        <v>4728623.4900000021</v>
      </c>
      <c r="F30" s="236">
        <v>0</v>
      </c>
      <c r="G30" s="236">
        <v>0</v>
      </c>
      <c r="H30" s="235">
        <v>0</v>
      </c>
      <c r="I30" s="237">
        <f t="shared" ref="I30:I32" si="3">SUM(E30:H30)</f>
        <v>4728623.4900000021</v>
      </c>
      <c r="J30" s="16"/>
    </row>
    <row r="31" spans="2:10" s="226" customFormat="1" ht="14.25" customHeight="1" x14ac:dyDescent="0.2">
      <c r="B31" s="225"/>
      <c r="C31" s="861" t="s">
        <v>336</v>
      </c>
      <c r="D31" s="861"/>
      <c r="E31" s="235">
        <v>0</v>
      </c>
      <c r="F31" s="236">
        <v>0</v>
      </c>
      <c r="G31" s="236">
        <v>0</v>
      </c>
      <c r="H31" s="235">
        <v>0</v>
      </c>
      <c r="I31" s="237">
        <f t="shared" si="3"/>
        <v>0</v>
      </c>
      <c r="J31" s="16"/>
    </row>
    <row r="32" spans="2:10" s="226" customFormat="1" ht="14.25" customHeight="1" x14ac:dyDescent="0.2">
      <c r="B32" s="225"/>
      <c r="C32" s="861" t="s">
        <v>337</v>
      </c>
      <c r="D32" s="861"/>
      <c r="E32" s="235">
        <v>0</v>
      </c>
      <c r="F32" s="236">
        <v>0</v>
      </c>
      <c r="G32" s="236">
        <v>0</v>
      </c>
      <c r="H32" s="235">
        <v>0</v>
      </c>
      <c r="I32" s="237">
        <f t="shared" si="3"/>
        <v>0</v>
      </c>
      <c r="J32" s="16"/>
    </row>
    <row r="33" spans="2:257" s="226" customFormat="1" x14ac:dyDescent="0.2">
      <c r="B33" s="234"/>
      <c r="C33" s="238"/>
      <c r="D33" s="239"/>
      <c r="E33" s="237"/>
      <c r="F33" s="236"/>
      <c r="G33" s="236"/>
      <c r="H33" s="237"/>
      <c r="I33" s="237"/>
      <c r="J33" s="16"/>
    </row>
    <row r="34" spans="2:257" s="226" customFormat="1" ht="14.25" customHeight="1" x14ac:dyDescent="0.2">
      <c r="B34" s="234" t="s">
        <v>52</v>
      </c>
      <c r="C34" s="859" t="s">
        <v>345</v>
      </c>
      <c r="D34" s="859"/>
      <c r="E34" s="23">
        <v>0</v>
      </c>
      <c r="F34" s="23">
        <f>+F36</f>
        <v>-244486.95000004768</v>
      </c>
      <c r="G34" s="23">
        <f>+G35+G36</f>
        <v>6786279</v>
      </c>
      <c r="H34" s="23">
        <v>0</v>
      </c>
      <c r="I34" s="23">
        <f>SUM(E34:H34)</f>
        <v>6541792.0499999523</v>
      </c>
      <c r="J34" s="16"/>
    </row>
    <row r="35" spans="2:257" s="226" customFormat="1" ht="14.25" customHeight="1" x14ac:dyDescent="0.2">
      <c r="B35" s="225"/>
      <c r="C35" s="861" t="s">
        <v>339</v>
      </c>
      <c r="D35" s="861"/>
      <c r="E35" s="236">
        <v>0</v>
      </c>
      <c r="F35" s="236">
        <v>0</v>
      </c>
      <c r="G35" s="235">
        <v>9043214</v>
      </c>
      <c r="H35" s="235">
        <v>0</v>
      </c>
      <c r="I35" s="237">
        <f t="shared" ref="I35:I39" si="4">SUM(E35:H35)</f>
        <v>9043214</v>
      </c>
      <c r="J35" s="16"/>
    </row>
    <row r="36" spans="2:257" s="226" customFormat="1" ht="14.25" customHeight="1" x14ac:dyDescent="0.2">
      <c r="B36" s="225"/>
      <c r="C36" s="861" t="s">
        <v>139</v>
      </c>
      <c r="D36" s="861"/>
      <c r="E36" s="236">
        <v>0</v>
      </c>
      <c r="F36" s="235">
        <f>+F45-F27</f>
        <v>-244486.95000004768</v>
      </c>
      <c r="G36" s="235">
        <f>-G27</f>
        <v>-2256935</v>
      </c>
      <c r="H36" s="235">
        <v>0</v>
      </c>
      <c r="I36" s="237">
        <f t="shared" si="4"/>
        <v>-2501421.9500000477</v>
      </c>
      <c r="J36" s="16"/>
    </row>
    <row r="37" spans="2:257" s="226" customFormat="1" x14ac:dyDescent="0.2">
      <c r="B37" s="225"/>
      <c r="C37" s="861" t="s">
        <v>340</v>
      </c>
      <c r="D37" s="861"/>
      <c r="E37" s="236">
        <v>0</v>
      </c>
      <c r="F37" s="235">
        <v>0</v>
      </c>
      <c r="G37" s="236">
        <v>0</v>
      </c>
      <c r="H37" s="235">
        <v>0</v>
      </c>
      <c r="I37" s="237">
        <f t="shared" si="4"/>
        <v>0</v>
      </c>
      <c r="J37" s="16"/>
      <c r="IW37" s="243"/>
    </row>
    <row r="38" spans="2:257" s="226" customFormat="1" x14ac:dyDescent="0.2">
      <c r="B38" s="225"/>
      <c r="C38" s="861" t="s">
        <v>143</v>
      </c>
      <c r="D38" s="861"/>
      <c r="E38" s="236">
        <v>0</v>
      </c>
      <c r="F38" s="235">
        <v>0</v>
      </c>
      <c r="G38" s="236">
        <v>0</v>
      </c>
      <c r="H38" s="235">
        <v>0</v>
      </c>
      <c r="I38" s="237">
        <f t="shared" si="4"/>
        <v>0</v>
      </c>
      <c r="J38" s="16"/>
    </row>
    <row r="39" spans="2:257" s="226" customFormat="1" ht="14.25" customHeight="1" x14ac:dyDescent="0.2">
      <c r="B39" s="225"/>
      <c r="C39" s="861" t="s">
        <v>341</v>
      </c>
      <c r="D39" s="861"/>
      <c r="E39" s="236">
        <v>0</v>
      </c>
      <c r="F39" s="235">
        <v>0</v>
      </c>
      <c r="G39" s="236">
        <v>0</v>
      </c>
      <c r="H39" s="235">
        <v>0</v>
      </c>
      <c r="I39" s="237">
        <f t="shared" si="4"/>
        <v>0</v>
      </c>
      <c r="J39" s="16"/>
    </row>
    <row r="40" spans="2:257" s="226" customFormat="1" x14ac:dyDescent="0.2">
      <c r="B40" s="225"/>
      <c r="C40" s="17"/>
      <c r="D40" s="17"/>
      <c r="E40" s="236"/>
      <c r="F40" s="235"/>
      <c r="G40" s="236"/>
      <c r="H40" s="235"/>
      <c r="I40" s="237"/>
      <c r="J40" s="16"/>
    </row>
    <row r="41" spans="2:257" s="226" customFormat="1" ht="25.5" customHeight="1" x14ac:dyDescent="0.2">
      <c r="B41" s="225"/>
      <c r="C41" s="859" t="s">
        <v>346</v>
      </c>
      <c r="D41" s="859"/>
      <c r="E41" s="240">
        <v>0</v>
      </c>
      <c r="F41" s="241">
        <v>0</v>
      </c>
      <c r="G41" s="240">
        <v>0</v>
      </c>
      <c r="H41" s="241">
        <v>0</v>
      </c>
      <c r="I41" s="23">
        <f>SUM(E41:H41)</f>
        <v>0</v>
      </c>
      <c r="J41" s="16"/>
    </row>
    <row r="42" spans="2:257" s="226" customFormat="1" ht="14.25" customHeight="1" x14ac:dyDescent="0.2">
      <c r="B42" s="225"/>
      <c r="C42" s="861" t="s">
        <v>148</v>
      </c>
      <c r="D42" s="861"/>
      <c r="E42" s="236">
        <v>0</v>
      </c>
      <c r="F42" s="235">
        <v>0</v>
      </c>
      <c r="G42" s="236">
        <v>0</v>
      </c>
      <c r="H42" s="235">
        <v>0</v>
      </c>
      <c r="I42" s="237">
        <f t="shared" ref="I42:I43" si="5">SUM(E42:H42)</f>
        <v>0</v>
      </c>
      <c r="J42" s="16"/>
    </row>
    <row r="43" spans="2:257" s="226" customFormat="1" ht="14.25" customHeight="1" x14ac:dyDescent="0.2">
      <c r="B43" s="225"/>
      <c r="C43" s="861" t="s">
        <v>149</v>
      </c>
      <c r="D43" s="861"/>
      <c r="E43" s="236">
        <v>0</v>
      </c>
      <c r="F43" s="235">
        <v>0</v>
      </c>
      <c r="G43" s="236">
        <v>0</v>
      </c>
      <c r="H43" s="235">
        <v>0</v>
      </c>
      <c r="I43" s="237">
        <f t="shared" si="5"/>
        <v>0</v>
      </c>
      <c r="J43" s="16"/>
    </row>
    <row r="44" spans="2:257" s="226" customFormat="1" x14ac:dyDescent="0.2">
      <c r="B44" s="234"/>
      <c r="C44" s="238"/>
      <c r="D44" s="239"/>
      <c r="E44" s="236"/>
      <c r="F44" s="237"/>
      <c r="G44" s="236"/>
      <c r="H44" s="236"/>
      <c r="I44" s="236"/>
      <c r="J44" s="16"/>
    </row>
    <row r="45" spans="2:257" s="226" customFormat="1" x14ac:dyDescent="0.2">
      <c r="B45" s="234"/>
      <c r="C45" s="862" t="s">
        <v>347</v>
      </c>
      <c r="D45" s="862"/>
      <c r="E45" s="23">
        <f>+[11]Hoja2!E99</f>
        <v>60321536.490000002</v>
      </c>
      <c r="F45" s="23">
        <f>+[11]Hoja2!E124</f>
        <v>1325461867.05</v>
      </c>
      <c r="G45" s="23">
        <v>9043214</v>
      </c>
      <c r="H45" s="23">
        <v>0</v>
      </c>
      <c r="I45" s="23">
        <f>SUM(E45:H45)</f>
        <v>1394826617.54</v>
      </c>
      <c r="J45" s="16"/>
    </row>
    <row r="46" spans="2:257" s="226" customFormat="1" x14ac:dyDescent="0.2">
      <c r="B46" s="225"/>
      <c r="C46" s="3"/>
      <c r="D46" s="3"/>
      <c r="E46" s="3"/>
      <c r="F46" s="3"/>
      <c r="G46" s="3"/>
      <c r="H46" s="3"/>
      <c r="I46" s="3"/>
      <c r="J46" s="16"/>
    </row>
    <row r="47" spans="2:257" s="226" customFormat="1" x14ac:dyDescent="0.2">
      <c r="B47" s="244"/>
      <c r="C47" s="245"/>
      <c r="D47" s="245"/>
      <c r="E47" s="246"/>
      <c r="F47" s="246"/>
      <c r="G47" s="245"/>
      <c r="H47" s="245"/>
      <c r="I47" s="247"/>
      <c r="J47" s="16"/>
    </row>
    <row r="48" spans="2:257" s="226" customFormat="1" x14ac:dyDescent="0.2">
      <c r="B48" s="224"/>
      <c r="C48" s="866" t="s">
        <v>348</v>
      </c>
      <c r="D48" s="866"/>
      <c r="E48" s="866"/>
      <c r="F48" s="866"/>
      <c r="G48" s="866"/>
      <c r="H48" s="866"/>
      <c r="I48" s="866"/>
      <c r="J48" s="866"/>
      <c r="K48" s="248"/>
    </row>
    <row r="49" spans="2:11" s="226" customFormat="1" ht="42.75" customHeight="1" x14ac:dyDescent="0.2">
      <c r="B49" s="224"/>
      <c r="C49" s="249"/>
      <c r="D49" s="249"/>
      <c r="E49" s="249"/>
      <c r="F49" s="249"/>
      <c r="G49" s="249"/>
      <c r="H49" s="249"/>
      <c r="I49" s="250"/>
      <c r="J49" s="249"/>
      <c r="K49" s="248"/>
    </row>
    <row r="50" spans="2:11" s="226" customFormat="1" x14ac:dyDescent="0.2">
      <c r="B50" s="224"/>
      <c r="C50" s="248"/>
      <c r="D50" s="251"/>
      <c r="E50" s="252"/>
      <c r="F50" s="252"/>
      <c r="G50" s="224"/>
      <c r="H50" s="253"/>
      <c r="I50" s="251"/>
      <c r="J50" s="252"/>
      <c r="K50" s="252"/>
    </row>
    <row r="51" spans="2:11" s="226" customFormat="1" x14ac:dyDescent="0.2">
      <c r="B51" s="224"/>
      <c r="C51" s="248"/>
      <c r="D51" s="863"/>
      <c r="E51" s="863"/>
      <c r="F51" s="252"/>
      <c r="G51" s="224"/>
      <c r="H51" s="864"/>
      <c r="I51" s="864"/>
      <c r="J51" s="252"/>
      <c r="K51" s="252"/>
    </row>
    <row r="52" spans="2:11" s="226" customFormat="1" ht="35.25" customHeight="1" x14ac:dyDescent="0.2">
      <c r="B52" s="224"/>
      <c r="C52" s="254"/>
      <c r="D52" s="865"/>
      <c r="E52" s="865"/>
      <c r="F52" s="252"/>
      <c r="G52" s="252"/>
      <c r="H52" s="865"/>
      <c r="I52" s="865"/>
      <c r="J52" s="255"/>
      <c r="K52" s="252"/>
    </row>
    <row r="53" spans="2:11" x14ac:dyDescent="0.2"/>
    <row r="54" spans="2:11" x14ac:dyDescent="0.2">
      <c r="E54" s="257"/>
      <c r="F54" s="258"/>
    </row>
    <row r="55" spans="2:11" ht="14.25" customHeight="1" x14ac:dyDescent="0.2"/>
    <row r="56" spans="2:11" ht="14.25" customHeight="1" x14ac:dyDescent="0.2"/>
    <row r="57" spans="2:11" ht="14.25" customHeight="1" x14ac:dyDescent="0.2"/>
    <row r="58" spans="2:11" ht="14.25" customHeight="1" x14ac:dyDescent="0.2"/>
    <row r="59" spans="2:11" ht="14.25" customHeight="1" x14ac:dyDescent="0.2"/>
    <row r="60" spans="2:11" ht="14.25" customHeight="1" x14ac:dyDescent="0.2"/>
    <row r="61" spans="2:11" ht="14.25" customHeight="1" x14ac:dyDescent="0.2"/>
    <row r="62" spans="2:11" ht="14.25" customHeight="1" x14ac:dyDescent="0.2"/>
    <row r="63" spans="2:11" ht="14.25" customHeight="1" x14ac:dyDescent="0.2"/>
    <row r="64" spans="2:11" ht="14.25" customHeight="1" x14ac:dyDescent="0.2"/>
    <row r="65" ht="14.25" customHeight="1" x14ac:dyDescent="0.2"/>
    <row r="66" ht="14.25" customHeight="1" x14ac:dyDescent="0.2"/>
  </sheetData>
  <mergeCells count="40">
    <mergeCell ref="D51:E51"/>
    <mergeCell ref="H51:I51"/>
    <mergeCell ref="D52:E52"/>
    <mergeCell ref="H52:I52"/>
    <mergeCell ref="C39:D39"/>
    <mergeCell ref="C41:D41"/>
    <mergeCell ref="C42:D42"/>
    <mergeCell ref="C43:D43"/>
    <mergeCell ref="C45:D45"/>
    <mergeCell ref="C48:J48"/>
    <mergeCell ref="C38:D38"/>
    <mergeCell ref="C24:D24"/>
    <mergeCell ref="C25:D25"/>
    <mergeCell ref="C27:D27"/>
    <mergeCell ref="C29:D29"/>
    <mergeCell ref="C30:D30"/>
    <mergeCell ref="C31:D31"/>
    <mergeCell ref="C32:D32"/>
    <mergeCell ref="C34:D34"/>
    <mergeCell ref="C35:D35"/>
    <mergeCell ref="C36:D36"/>
    <mergeCell ref="C37:D37"/>
    <mergeCell ref="C23:D23"/>
    <mergeCell ref="C9:D9"/>
    <mergeCell ref="C11:D11"/>
    <mergeCell ref="C12:D12"/>
    <mergeCell ref="C13:D13"/>
    <mergeCell ref="C14:D14"/>
    <mergeCell ref="C16:D16"/>
    <mergeCell ref="C17:D17"/>
    <mergeCell ref="C18:D18"/>
    <mergeCell ref="C19:D19"/>
    <mergeCell ref="C20:D20"/>
    <mergeCell ref="C21:D21"/>
    <mergeCell ref="D7:H7"/>
    <mergeCell ref="D2:H2"/>
    <mergeCell ref="B3:J3"/>
    <mergeCell ref="B4:J4"/>
    <mergeCell ref="B5:J5"/>
    <mergeCell ref="B6:J6"/>
  </mergeCells>
  <pageMargins left="1.1000000000000001" right="0.70866141732283472" top="0.35433070866141736" bottom="0.74803149606299213" header="0.31496062992125984" footer="0.31496062992125984"/>
  <pageSetup scale="63"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6"/>
  <sheetViews>
    <sheetView topLeftCell="A14" workbookViewId="0">
      <selection activeCell="B12" sqref="B12"/>
    </sheetView>
  </sheetViews>
  <sheetFormatPr baseColWidth="10" defaultRowHeight="12.75" x14ac:dyDescent="0.2"/>
  <cols>
    <col min="1" max="1" width="59" style="259" customWidth="1"/>
    <col min="2" max="2" width="17.140625" style="259" customWidth="1"/>
    <col min="3" max="3" width="15" style="259" customWidth="1"/>
    <col min="4" max="4" width="6.140625" style="261" customWidth="1"/>
    <col min="5" max="16384" width="11.42578125" style="259"/>
  </cols>
  <sheetData>
    <row r="1" spans="1:5" x14ac:dyDescent="0.2">
      <c r="A1" s="60"/>
      <c r="B1" s="60"/>
      <c r="C1" s="60"/>
      <c r="D1" s="126"/>
    </row>
    <row r="2" spans="1:5" ht="12.75" customHeight="1" x14ac:dyDescent="0.2">
      <c r="A2" s="844" t="s">
        <v>55</v>
      </c>
      <c r="B2" s="844"/>
      <c r="C2" s="844"/>
      <c r="D2" s="208"/>
    </row>
    <row r="3" spans="1:5" ht="12.75" customHeight="1" x14ac:dyDescent="0.2">
      <c r="A3" s="844" t="s">
        <v>1</v>
      </c>
      <c r="B3" s="844"/>
      <c r="C3" s="844"/>
      <c r="D3" s="208"/>
    </row>
    <row r="4" spans="1:5" ht="12.75" customHeight="1" x14ac:dyDescent="0.2">
      <c r="A4" s="844" t="s">
        <v>349</v>
      </c>
      <c r="B4" s="844"/>
      <c r="C4" s="844"/>
      <c r="D4" s="208"/>
    </row>
    <row r="5" spans="1:5" x14ac:dyDescent="0.2">
      <c r="A5" s="845" t="s">
        <v>155</v>
      </c>
      <c r="B5" s="845"/>
      <c r="C5" s="845"/>
      <c r="D5" s="260"/>
    </row>
    <row r="6" spans="1:5" x14ac:dyDescent="0.2">
      <c r="A6" s="868">
        <v>4</v>
      </c>
      <c r="B6" s="845"/>
      <c r="C6" s="845"/>
      <c r="D6" s="260"/>
    </row>
    <row r="7" spans="1:5" hidden="1" x14ac:dyDescent="0.2">
      <c r="A7" s="126"/>
      <c r="B7" s="126"/>
      <c r="C7" s="126"/>
      <c r="D7" s="126"/>
    </row>
    <row r="9" spans="1:5" hidden="1" x14ac:dyDescent="0.2"/>
    <row r="10" spans="1:5" ht="13.5" customHeight="1" x14ac:dyDescent="0.2">
      <c r="A10" s="13"/>
      <c r="B10" s="14" t="s">
        <v>6</v>
      </c>
      <c r="C10" s="14" t="s">
        <v>18</v>
      </c>
      <c r="D10" s="262"/>
    </row>
    <row r="11" spans="1:5" x14ac:dyDescent="0.2">
      <c r="A11" s="263"/>
      <c r="B11" s="264" t="s">
        <v>350</v>
      </c>
      <c r="C11" s="264" t="s">
        <v>351</v>
      </c>
      <c r="D11" s="262"/>
    </row>
    <row r="12" spans="1:5" x14ac:dyDescent="0.2">
      <c r="A12" s="265" t="s">
        <v>352</v>
      </c>
      <c r="B12" s="266">
        <v>5709446.7299999986</v>
      </c>
      <c r="C12" s="266">
        <v>92477490.579999968</v>
      </c>
      <c r="D12" s="267"/>
      <c r="E12" s="268"/>
    </row>
    <row r="13" spans="1:5" x14ac:dyDescent="0.2">
      <c r="A13" s="269"/>
      <c r="B13" s="270"/>
      <c r="C13" s="270"/>
      <c r="D13" s="271"/>
    </row>
    <row r="14" spans="1:5" x14ac:dyDescent="0.2">
      <c r="A14" s="265" t="s">
        <v>353</v>
      </c>
      <c r="B14" s="266">
        <v>2140689.67</v>
      </c>
      <c r="C14" s="266">
        <v>75947009</v>
      </c>
      <c r="D14" s="271"/>
    </row>
    <row r="15" spans="1:5" ht="4.5" customHeight="1" x14ac:dyDescent="0.2">
      <c r="A15" s="269"/>
      <c r="B15" s="270"/>
      <c r="C15" s="270"/>
      <c r="D15" s="271"/>
    </row>
    <row r="16" spans="1:5" ht="12.75" customHeight="1" x14ac:dyDescent="0.2">
      <c r="A16" s="272" t="s">
        <v>65</v>
      </c>
      <c r="B16" s="42">
        <v>0</v>
      </c>
      <c r="C16" s="42">
        <v>5153022.82</v>
      </c>
      <c r="D16" s="271"/>
    </row>
    <row r="17" spans="1:5" ht="12.75" customHeight="1" x14ac:dyDescent="0.2">
      <c r="A17" s="273" t="s">
        <v>71</v>
      </c>
      <c r="B17" s="42">
        <v>0</v>
      </c>
      <c r="C17" s="42">
        <v>70793986.180000007</v>
      </c>
      <c r="D17" s="271"/>
    </row>
    <row r="18" spans="1:5" ht="12.75" customHeight="1" x14ac:dyDescent="0.2">
      <c r="A18" s="273" t="s">
        <v>74</v>
      </c>
      <c r="B18" s="42">
        <v>1556858.31</v>
      </c>
      <c r="C18" s="42">
        <v>0</v>
      </c>
      <c r="D18" s="271"/>
    </row>
    <row r="19" spans="1:5" ht="12.75" customHeight="1" x14ac:dyDescent="0.2">
      <c r="A19" s="272" t="s">
        <v>77</v>
      </c>
      <c r="B19" s="42">
        <v>0</v>
      </c>
      <c r="C19" s="42">
        <v>0</v>
      </c>
      <c r="D19" s="271"/>
    </row>
    <row r="20" spans="1:5" ht="12.75" customHeight="1" x14ac:dyDescent="0.2">
      <c r="A20" s="272" t="s">
        <v>80</v>
      </c>
      <c r="B20" s="42">
        <v>583831.35999999987</v>
      </c>
      <c r="C20" s="42">
        <v>0</v>
      </c>
      <c r="D20" s="271"/>
    </row>
    <row r="21" spans="1:5" ht="12.75" customHeight="1" x14ac:dyDescent="0.2">
      <c r="A21" s="272" t="s">
        <v>354</v>
      </c>
      <c r="B21" s="42">
        <v>0</v>
      </c>
      <c r="C21" s="42">
        <v>0</v>
      </c>
      <c r="D21" s="271"/>
    </row>
    <row r="22" spans="1:5" ht="12.75" customHeight="1" x14ac:dyDescent="0.2">
      <c r="A22" s="272" t="s">
        <v>90</v>
      </c>
      <c r="B22" s="42">
        <v>0</v>
      </c>
      <c r="C22" s="42">
        <v>0</v>
      </c>
      <c r="D22" s="271"/>
    </row>
    <row r="23" spans="1:5" ht="9.75" customHeight="1" x14ac:dyDescent="0.2">
      <c r="A23" s="269"/>
      <c r="B23" s="270"/>
      <c r="C23" s="270"/>
      <c r="D23" s="271"/>
    </row>
    <row r="24" spans="1:5" ht="12.75" customHeight="1" x14ac:dyDescent="0.2">
      <c r="A24" s="265" t="s">
        <v>355</v>
      </c>
      <c r="B24" s="266">
        <v>3568757.0599999987</v>
      </c>
      <c r="C24" s="266">
        <v>16530481.579999968</v>
      </c>
      <c r="D24" s="266"/>
      <c r="E24" s="268"/>
    </row>
    <row r="25" spans="1:5" ht="5.25" customHeight="1" x14ac:dyDescent="0.2">
      <c r="A25" s="265"/>
      <c r="B25" s="266"/>
      <c r="C25" s="270"/>
      <c r="D25" s="271"/>
    </row>
    <row r="26" spans="1:5" ht="12.75" customHeight="1" x14ac:dyDescent="0.2">
      <c r="A26" s="273" t="s">
        <v>98</v>
      </c>
      <c r="B26" s="42">
        <v>0</v>
      </c>
      <c r="C26" s="42">
        <v>0</v>
      </c>
      <c r="D26" s="271"/>
    </row>
    <row r="27" spans="1:5" x14ac:dyDescent="0.2">
      <c r="A27" s="273" t="s">
        <v>356</v>
      </c>
      <c r="B27" s="42">
        <v>0</v>
      </c>
      <c r="C27" s="42">
        <v>0</v>
      </c>
      <c r="D27" s="271"/>
    </row>
    <row r="28" spans="1:5" ht="12" customHeight="1" x14ac:dyDescent="0.2">
      <c r="A28" s="273" t="s">
        <v>37</v>
      </c>
      <c r="B28" s="42">
        <v>0</v>
      </c>
      <c r="C28" s="42">
        <v>14342763.029999971</v>
      </c>
      <c r="D28" s="271"/>
    </row>
    <row r="29" spans="1:5" ht="12" customHeight="1" x14ac:dyDescent="0.2">
      <c r="A29" s="273" t="s">
        <v>38</v>
      </c>
      <c r="B29" s="42">
        <v>0</v>
      </c>
      <c r="C29" s="42">
        <v>2182558.549999997</v>
      </c>
      <c r="D29" s="271"/>
    </row>
    <row r="30" spans="1:5" ht="12" customHeight="1" x14ac:dyDescent="0.2">
      <c r="A30" s="273" t="s">
        <v>109</v>
      </c>
      <c r="B30" s="42">
        <v>0</v>
      </c>
      <c r="C30" s="42">
        <v>5160</v>
      </c>
      <c r="D30" s="271"/>
    </row>
    <row r="31" spans="1:5" ht="12" customHeight="1" x14ac:dyDescent="0.2">
      <c r="A31" s="273" t="s">
        <v>357</v>
      </c>
      <c r="B31" s="42">
        <v>3398024.7199999988</v>
      </c>
      <c r="C31" s="42">
        <v>0</v>
      </c>
      <c r="D31" s="271"/>
    </row>
    <row r="32" spans="1:5" ht="12" customHeight="1" x14ac:dyDescent="0.2">
      <c r="A32" s="273" t="s">
        <v>115</v>
      </c>
      <c r="B32" s="42">
        <v>170732.33999999985</v>
      </c>
      <c r="C32" s="42">
        <v>0</v>
      </c>
      <c r="D32" s="271"/>
    </row>
    <row r="33" spans="1:4" ht="12" customHeight="1" x14ac:dyDescent="0.2">
      <c r="A33" s="273" t="s">
        <v>358</v>
      </c>
      <c r="B33" s="42">
        <v>0</v>
      </c>
      <c r="C33" s="42">
        <v>0</v>
      </c>
      <c r="D33" s="271"/>
    </row>
    <row r="34" spans="1:4" ht="12" customHeight="1" x14ac:dyDescent="0.2">
      <c r="A34" s="273" t="s">
        <v>359</v>
      </c>
      <c r="B34" s="42">
        <v>0</v>
      </c>
      <c r="C34" s="42">
        <v>0</v>
      </c>
      <c r="D34" s="271"/>
    </row>
    <row r="35" spans="1:4" ht="2.25" customHeight="1" x14ac:dyDescent="0.2">
      <c r="A35" s="273"/>
      <c r="B35" s="42"/>
      <c r="C35" s="42"/>
      <c r="D35" s="271"/>
    </row>
    <row r="36" spans="1:4" ht="12" customHeight="1" x14ac:dyDescent="0.2">
      <c r="A36" s="273"/>
      <c r="B36" s="274" t="s">
        <v>351</v>
      </c>
      <c r="C36" s="275" t="s">
        <v>350</v>
      </c>
      <c r="D36" s="271"/>
    </row>
    <row r="37" spans="1:4" ht="1.5" customHeight="1" x14ac:dyDescent="0.2">
      <c r="A37" s="273"/>
      <c r="B37" s="274"/>
      <c r="C37" s="275"/>
      <c r="D37" s="271"/>
    </row>
    <row r="38" spans="1:4" ht="12" customHeight="1" x14ac:dyDescent="0.2">
      <c r="A38" s="276" t="s">
        <v>61</v>
      </c>
      <c r="B38" s="266">
        <v>75497627.480000004</v>
      </c>
      <c r="C38" s="266">
        <v>0</v>
      </c>
    </row>
    <row r="39" spans="1:4" ht="9" customHeight="1" x14ac:dyDescent="0.2">
      <c r="A39" s="276"/>
      <c r="B39" s="270"/>
      <c r="C39" s="270" t="s">
        <v>52</v>
      </c>
    </row>
    <row r="40" spans="1:4" ht="12" customHeight="1" x14ac:dyDescent="0.2">
      <c r="A40" s="276" t="s">
        <v>360</v>
      </c>
      <c r="B40" s="266">
        <v>75497627.480000004</v>
      </c>
      <c r="C40" s="266">
        <v>0</v>
      </c>
    </row>
    <row r="41" spans="1:4" ht="6" customHeight="1" x14ac:dyDescent="0.2">
      <c r="A41" s="276"/>
      <c r="B41" s="270"/>
      <c r="C41" s="270"/>
    </row>
    <row r="42" spans="1:4" ht="12" customHeight="1" x14ac:dyDescent="0.2">
      <c r="A42" s="277" t="s">
        <v>69</v>
      </c>
      <c r="B42" s="42">
        <v>74157163.689999998</v>
      </c>
      <c r="C42" s="42">
        <v>0</v>
      </c>
    </row>
    <row r="43" spans="1:4" ht="12" customHeight="1" x14ac:dyDescent="0.2">
      <c r="A43" s="277" t="s">
        <v>72</v>
      </c>
      <c r="B43" s="42">
        <v>0</v>
      </c>
      <c r="C43" s="42">
        <v>0</v>
      </c>
    </row>
    <row r="44" spans="1:4" ht="12" customHeight="1" x14ac:dyDescent="0.2">
      <c r="A44" s="277" t="s">
        <v>76</v>
      </c>
      <c r="B44" s="42">
        <v>0</v>
      </c>
      <c r="C44" s="42">
        <v>0</v>
      </c>
    </row>
    <row r="45" spans="1:4" ht="12" customHeight="1" x14ac:dyDescent="0.2">
      <c r="A45" s="277" t="s">
        <v>361</v>
      </c>
      <c r="B45" s="42">
        <v>0</v>
      </c>
      <c r="C45" s="42">
        <v>0</v>
      </c>
    </row>
    <row r="46" spans="1:4" ht="12" customHeight="1" x14ac:dyDescent="0.2">
      <c r="A46" s="277" t="s">
        <v>362</v>
      </c>
      <c r="B46" s="42">
        <v>254948.72999999998</v>
      </c>
      <c r="C46" s="42">
        <v>0</v>
      </c>
    </row>
    <row r="47" spans="1:4" ht="12" customHeight="1" x14ac:dyDescent="0.2">
      <c r="A47" s="277" t="s">
        <v>363</v>
      </c>
      <c r="B47" s="42">
        <v>1085515.0599999998</v>
      </c>
      <c r="C47" s="42">
        <v>0</v>
      </c>
    </row>
    <row r="48" spans="1:4" ht="12" customHeight="1" x14ac:dyDescent="0.2">
      <c r="A48" s="277" t="s">
        <v>92</v>
      </c>
      <c r="B48" s="42">
        <v>0</v>
      </c>
      <c r="C48" s="42">
        <v>0</v>
      </c>
    </row>
    <row r="49" spans="1:3" ht="12" customHeight="1" x14ac:dyDescent="0.2">
      <c r="A49" s="277" t="s">
        <v>364</v>
      </c>
      <c r="B49" s="42">
        <v>0</v>
      </c>
      <c r="C49" s="42">
        <v>0</v>
      </c>
    </row>
    <row r="50" spans="1:3" ht="6.75" customHeight="1" x14ac:dyDescent="0.2">
      <c r="A50" s="276"/>
      <c r="B50" s="270"/>
      <c r="C50" s="270"/>
    </row>
    <row r="51" spans="1:3" ht="12" customHeight="1" x14ac:dyDescent="0.2">
      <c r="A51" s="278" t="s">
        <v>365</v>
      </c>
      <c r="B51" s="266">
        <v>0</v>
      </c>
      <c r="C51" s="266">
        <v>0</v>
      </c>
    </row>
    <row r="52" spans="1:3" ht="3.75" customHeight="1" x14ac:dyDescent="0.2">
      <c r="A52" s="276"/>
      <c r="B52" s="270"/>
      <c r="C52" s="270"/>
    </row>
    <row r="53" spans="1:3" ht="12" customHeight="1" x14ac:dyDescent="0.2">
      <c r="A53" s="277" t="s">
        <v>100</v>
      </c>
      <c r="B53" s="42">
        <v>0</v>
      </c>
      <c r="C53" s="42">
        <v>0</v>
      </c>
    </row>
    <row r="54" spans="1:3" ht="12" customHeight="1" x14ac:dyDescent="0.2">
      <c r="A54" s="277" t="s">
        <v>103</v>
      </c>
      <c r="B54" s="42">
        <v>0</v>
      </c>
      <c r="C54" s="42">
        <v>0</v>
      </c>
    </row>
    <row r="55" spans="1:3" ht="12" customHeight="1" x14ac:dyDescent="0.2">
      <c r="A55" s="277" t="s">
        <v>107</v>
      </c>
      <c r="B55" s="42">
        <v>0</v>
      </c>
      <c r="C55" s="42">
        <v>0</v>
      </c>
    </row>
    <row r="56" spans="1:3" ht="12" customHeight="1" x14ac:dyDescent="0.2">
      <c r="A56" s="277" t="s">
        <v>110</v>
      </c>
      <c r="B56" s="42">
        <v>0</v>
      </c>
      <c r="C56" s="42">
        <v>0</v>
      </c>
    </row>
    <row r="57" spans="1:3" ht="12" customHeight="1" x14ac:dyDescent="0.2">
      <c r="A57" s="277" t="s">
        <v>366</v>
      </c>
      <c r="B57" s="42">
        <v>0</v>
      </c>
      <c r="C57" s="42">
        <v>0</v>
      </c>
    </row>
    <row r="58" spans="1:3" ht="12" customHeight="1" x14ac:dyDescent="0.2">
      <c r="A58" s="277" t="s">
        <v>116</v>
      </c>
      <c r="B58" s="42">
        <v>0</v>
      </c>
      <c r="C58" s="42">
        <v>0</v>
      </c>
    </row>
    <row r="59" spans="1:3" ht="6" customHeight="1" x14ac:dyDescent="0.2">
      <c r="A59" s="276"/>
      <c r="B59" s="279"/>
      <c r="C59" s="279"/>
    </row>
    <row r="60" spans="1:3" ht="12" customHeight="1" x14ac:dyDescent="0.2">
      <c r="A60" s="276" t="s">
        <v>123</v>
      </c>
      <c r="B60" s="266">
        <v>13928653.25</v>
      </c>
      <c r="C60" s="266">
        <v>0</v>
      </c>
    </row>
    <row r="61" spans="1:3" ht="8.25" customHeight="1" x14ac:dyDescent="0.2">
      <c r="A61" s="276"/>
      <c r="B61" s="270"/>
      <c r="C61" s="270"/>
    </row>
    <row r="62" spans="1:3" ht="12" customHeight="1" x14ac:dyDescent="0.2">
      <c r="A62" s="276" t="s">
        <v>331</v>
      </c>
      <c r="B62" s="266">
        <v>4728623.2899999991</v>
      </c>
      <c r="C62" s="266">
        <v>0</v>
      </c>
    </row>
    <row r="63" spans="1:3" ht="5.25" customHeight="1" x14ac:dyDescent="0.2">
      <c r="A63" s="276"/>
      <c r="B63" s="270"/>
      <c r="C63" s="270"/>
    </row>
    <row r="64" spans="1:3" ht="12" customHeight="1" x14ac:dyDescent="0.2">
      <c r="A64" s="277" t="s">
        <v>129</v>
      </c>
      <c r="B64" s="42">
        <v>4728623.2899999991</v>
      </c>
      <c r="C64" s="42">
        <v>0</v>
      </c>
    </row>
    <row r="65" spans="1:4" ht="12" customHeight="1" x14ac:dyDescent="0.2">
      <c r="A65" s="277" t="s">
        <v>336</v>
      </c>
      <c r="B65" s="42">
        <v>0</v>
      </c>
      <c r="C65" s="42">
        <v>0</v>
      </c>
    </row>
    <row r="66" spans="1:4" ht="12" customHeight="1" x14ac:dyDescent="0.2">
      <c r="A66" s="277" t="s">
        <v>367</v>
      </c>
      <c r="B66" s="42">
        <v>0</v>
      </c>
      <c r="C66" s="42">
        <v>0</v>
      </c>
    </row>
    <row r="67" spans="1:4" ht="6" customHeight="1" x14ac:dyDescent="0.2">
      <c r="A67" s="276"/>
      <c r="B67" s="42">
        <v>0</v>
      </c>
      <c r="C67" s="270"/>
    </row>
    <row r="68" spans="1:4" ht="12" customHeight="1" x14ac:dyDescent="0.2">
      <c r="A68" s="276" t="s">
        <v>368</v>
      </c>
      <c r="B68" s="280">
        <v>9200029.9600000009</v>
      </c>
      <c r="C68" s="280">
        <v>0</v>
      </c>
    </row>
    <row r="69" spans="1:4" ht="12.75" customHeight="1" x14ac:dyDescent="0.2">
      <c r="A69" s="277" t="s">
        <v>369</v>
      </c>
      <c r="B69" s="42">
        <v>9043214</v>
      </c>
      <c r="C69" s="42">
        <v>0</v>
      </c>
    </row>
    <row r="70" spans="1:4" ht="12" customHeight="1" x14ac:dyDescent="0.2">
      <c r="A70" s="277" t="s">
        <v>139</v>
      </c>
      <c r="B70" s="42">
        <v>156815.96</v>
      </c>
      <c r="C70" s="42">
        <v>0</v>
      </c>
      <c r="D70" s="281"/>
    </row>
    <row r="71" spans="1:4" ht="12" customHeight="1" x14ac:dyDescent="0.2">
      <c r="A71" s="277" t="s">
        <v>142</v>
      </c>
      <c r="B71" s="42">
        <v>0</v>
      </c>
      <c r="C71" s="42">
        <v>0</v>
      </c>
    </row>
    <row r="72" spans="1:4" ht="12" customHeight="1" x14ac:dyDescent="0.2">
      <c r="A72" s="277" t="s">
        <v>143</v>
      </c>
      <c r="B72" s="42">
        <v>0</v>
      </c>
      <c r="C72" s="42">
        <v>0</v>
      </c>
    </row>
    <row r="73" spans="1:4" ht="12" customHeight="1" x14ac:dyDescent="0.2">
      <c r="A73" s="277" t="s">
        <v>146</v>
      </c>
      <c r="B73" s="42">
        <v>0</v>
      </c>
      <c r="C73" s="42">
        <v>0</v>
      </c>
    </row>
    <row r="74" spans="1:4" ht="7.5" customHeight="1" x14ac:dyDescent="0.2">
      <c r="A74" s="277"/>
      <c r="B74" s="270"/>
      <c r="C74" s="270"/>
    </row>
    <row r="75" spans="1:4" ht="12" customHeight="1" x14ac:dyDescent="0.2">
      <c r="A75" s="276" t="s">
        <v>147</v>
      </c>
      <c r="B75" s="266">
        <v>0</v>
      </c>
      <c r="C75" s="266">
        <v>0</v>
      </c>
    </row>
    <row r="76" spans="1:4" ht="12" customHeight="1" x14ac:dyDescent="0.2">
      <c r="A76" s="277" t="s">
        <v>148</v>
      </c>
      <c r="B76" s="42">
        <v>0</v>
      </c>
      <c r="C76" s="42">
        <v>0</v>
      </c>
    </row>
    <row r="77" spans="1:4" ht="12" customHeight="1" x14ac:dyDescent="0.2">
      <c r="A77" s="277" t="s">
        <v>149</v>
      </c>
      <c r="B77" s="42">
        <v>0</v>
      </c>
      <c r="C77" s="42">
        <v>0</v>
      </c>
    </row>
    <row r="78" spans="1:4" ht="12" customHeight="1" x14ac:dyDescent="0.2">
      <c r="A78" s="277"/>
      <c r="B78" s="270"/>
      <c r="C78" s="270"/>
    </row>
    <row r="79" spans="1:4" ht="25.5" customHeight="1" x14ac:dyDescent="0.2">
      <c r="A79" s="867" t="s">
        <v>54</v>
      </c>
      <c r="B79" s="867"/>
      <c r="C79" s="867"/>
      <c r="D79" s="282"/>
    </row>
    <row r="80" spans="1:4" ht="14.25" customHeight="1" x14ac:dyDescent="0.2">
      <c r="A80" s="282"/>
      <c r="B80" s="282"/>
      <c r="C80" s="282"/>
      <c r="D80" s="282"/>
    </row>
    <row r="81" spans="1:4" s="285" customFormat="1" ht="6" customHeight="1" x14ac:dyDescent="0.2">
      <c r="A81" s="283"/>
      <c r="B81" s="283"/>
      <c r="C81" s="283"/>
      <c r="D81" s="284"/>
    </row>
    <row r="82" spans="1:4" x14ac:dyDescent="0.2">
      <c r="A82" s="286"/>
      <c r="B82" s="286"/>
      <c r="C82" s="286"/>
    </row>
    <row r="84" spans="1:4" x14ac:dyDescent="0.2">
      <c r="A84" s="287"/>
      <c r="B84" s="287"/>
      <c r="C84" s="287"/>
      <c r="D84" s="287"/>
    </row>
    <row r="85" spans="1:4" s="261" customFormat="1" ht="15.75" customHeight="1" x14ac:dyDescent="0.2">
      <c r="A85" s="259"/>
      <c r="B85" s="259"/>
      <c r="C85" s="259"/>
    </row>
    <row r="86" spans="1:4" s="261" customFormat="1" x14ac:dyDescent="0.2">
      <c r="A86" s="259"/>
      <c r="B86" s="259"/>
      <c r="C86" s="259"/>
    </row>
  </sheetData>
  <mergeCells count="6">
    <mergeCell ref="A79:C79"/>
    <mergeCell ref="A2:C2"/>
    <mergeCell ref="A3:C3"/>
    <mergeCell ref="A4:C4"/>
    <mergeCell ref="A5:C5"/>
    <mergeCell ref="A6:C6"/>
  </mergeCells>
  <pageMargins left="1.3" right="0.89" top="0.2" bottom="0.19685039370078741" header="0.32" footer="0.27"/>
  <pageSetup scale="83" fitToHeight="0"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K97"/>
  <sheetViews>
    <sheetView tabSelected="1" topLeftCell="A61" workbookViewId="0">
      <selection activeCell="G79" sqref="G79"/>
    </sheetView>
  </sheetViews>
  <sheetFormatPr baseColWidth="10" defaultRowHeight="15" x14ac:dyDescent="0.25"/>
  <cols>
    <col min="1" max="1" width="60.85546875" style="24" customWidth="1"/>
    <col min="2" max="2" width="13.85546875" style="24" customWidth="1"/>
    <col min="3" max="3" width="14" style="25" customWidth="1"/>
    <col min="4" max="4" width="13.28515625" style="24" bestFit="1" customWidth="1"/>
    <col min="5" max="5" width="18.7109375" style="49" customWidth="1"/>
    <col min="6" max="6" width="13.85546875" style="24" bestFit="1" customWidth="1"/>
    <col min="7" max="7" width="14.85546875" style="49" bestFit="1" customWidth="1"/>
    <col min="8" max="256" width="11.42578125" style="24"/>
    <col min="257" max="257" width="60.85546875" style="24" customWidth="1"/>
    <col min="258" max="258" width="13.85546875" style="24" customWidth="1"/>
    <col min="259" max="259" width="14" style="24" customWidth="1"/>
    <col min="260" max="260" width="13.28515625" style="24" bestFit="1" customWidth="1"/>
    <col min="261" max="261" width="18.7109375" style="24" customWidth="1"/>
    <col min="262" max="262" width="13.85546875" style="24" bestFit="1" customWidth="1"/>
    <col min="263" max="263" width="14.85546875" style="24" bestFit="1" customWidth="1"/>
    <col min="264" max="512" width="11.42578125" style="24"/>
    <col min="513" max="513" width="60.85546875" style="24" customWidth="1"/>
    <col min="514" max="514" width="13.85546875" style="24" customWidth="1"/>
    <col min="515" max="515" width="14" style="24" customWidth="1"/>
    <col min="516" max="516" width="13.28515625" style="24" bestFit="1" customWidth="1"/>
    <col min="517" max="517" width="18.7109375" style="24" customWidth="1"/>
    <col min="518" max="518" width="13.85546875" style="24" bestFit="1" customWidth="1"/>
    <col min="519" max="519" width="14.85546875" style="24" bestFit="1" customWidth="1"/>
    <col min="520" max="768" width="11.42578125" style="24"/>
    <col min="769" max="769" width="60.85546875" style="24" customWidth="1"/>
    <col min="770" max="770" width="13.85546875" style="24" customWidth="1"/>
    <col min="771" max="771" width="14" style="24" customWidth="1"/>
    <col min="772" max="772" width="13.28515625" style="24" bestFit="1" customWidth="1"/>
    <col min="773" max="773" width="18.7109375" style="24" customWidth="1"/>
    <col min="774" max="774" width="13.85546875" style="24" bestFit="1" customWidth="1"/>
    <col min="775" max="775" width="14.85546875" style="24" bestFit="1" customWidth="1"/>
    <col min="776" max="1024" width="11.42578125" style="24"/>
    <col min="1025" max="1025" width="60.85546875" style="24" customWidth="1"/>
    <col min="1026" max="1026" width="13.85546875" style="24" customWidth="1"/>
    <col min="1027" max="1027" width="14" style="24" customWidth="1"/>
    <col min="1028" max="1028" width="13.28515625" style="24" bestFit="1" customWidth="1"/>
    <col min="1029" max="1029" width="18.7109375" style="24" customWidth="1"/>
    <col min="1030" max="1030" width="13.85546875" style="24" bestFit="1" customWidth="1"/>
    <col min="1031" max="1031" width="14.85546875" style="24" bestFit="1" customWidth="1"/>
    <col min="1032" max="1280" width="11.42578125" style="24"/>
    <col min="1281" max="1281" width="60.85546875" style="24" customWidth="1"/>
    <col min="1282" max="1282" width="13.85546875" style="24" customWidth="1"/>
    <col min="1283" max="1283" width="14" style="24" customWidth="1"/>
    <col min="1284" max="1284" width="13.28515625" style="24" bestFit="1" customWidth="1"/>
    <col min="1285" max="1285" width="18.7109375" style="24" customWidth="1"/>
    <col min="1286" max="1286" width="13.85546875" style="24" bestFit="1" customWidth="1"/>
    <col min="1287" max="1287" width="14.85546875" style="24" bestFit="1" customWidth="1"/>
    <col min="1288" max="1536" width="11.42578125" style="24"/>
    <col min="1537" max="1537" width="60.85546875" style="24" customWidth="1"/>
    <col min="1538" max="1538" width="13.85546875" style="24" customWidth="1"/>
    <col min="1539" max="1539" width="14" style="24" customWidth="1"/>
    <col min="1540" max="1540" width="13.28515625" style="24" bestFit="1" customWidth="1"/>
    <col min="1541" max="1541" width="18.7109375" style="24" customWidth="1"/>
    <col min="1542" max="1542" width="13.85546875" style="24" bestFit="1" customWidth="1"/>
    <col min="1543" max="1543" width="14.85546875" style="24" bestFit="1" customWidth="1"/>
    <col min="1544" max="1792" width="11.42578125" style="24"/>
    <col min="1793" max="1793" width="60.85546875" style="24" customWidth="1"/>
    <col min="1794" max="1794" width="13.85546875" style="24" customWidth="1"/>
    <col min="1795" max="1795" width="14" style="24" customWidth="1"/>
    <col min="1796" max="1796" width="13.28515625" style="24" bestFit="1" customWidth="1"/>
    <col min="1797" max="1797" width="18.7109375" style="24" customWidth="1"/>
    <col min="1798" max="1798" width="13.85546875" style="24" bestFit="1" customWidth="1"/>
    <col min="1799" max="1799" width="14.85546875" style="24" bestFit="1" customWidth="1"/>
    <col min="1800" max="2048" width="11.42578125" style="24"/>
    <col min="2049" max="2049" width="60.85546875" style="24" customWidth="1"/>
    <col min="2050" max="2050" width="13.85546875" style="24" customWidth="1"/>
    <col min="2051" max="2051" width="14" style="24" customWidth="1"/>
    <col min="2052" max="2052" width="13.28515625" style="24" bestFit="1" customWidth="1"/>
    <col min="2053" max="2053" width="18.7109375" style="24" customWidth="1"/>
    <col min="2054" max="2054" width="13.85546875" style="24" bestFit="1" customWidth="1"/>
    <col min="2055" max="2055" width="14.85546875" style="24" bestFit="1" customWidth="1"/>
    <col min="2056" max="2304" width="11.42578125" style="24"/>
    <col min="2305" max="2305" width="60.85546875" style="24" customWidth="1"/>
    <col min="2306" max="2306" width="13.85546875" style="24" customWidth="1"/>
    <col min="2307" max="2307" width="14" style="24" customWidth="1"/>
    <col min="2308" max="2308" width="13.28515625" style="24" bestFit="1" customWidth="1"/>
    <col min="2309" max="2309" width="18.7109375" style="24" customWidth="1"/>
    <col min="2310" max="2310" width="13.85546875" style="24" bestFit="1" customWidth="1"/>
    <col min="2311" max="2311" width="14.85546875" style="24" bestFit="1" customWidth="1"/>
    <col min="2312" max="2560" width="11.42578125" style="24"/>
    <col min="2561" max="2561" width="60.85546875" style="24" customWidth="1"/>
    <col min="2562" max="2562" width="13.85546875" style="24" customWidth="1"/>
    <col min="2563" max="2563" width="14" style="24" customWidth="1"/>
    <col min="2564" max="2564" width="13.28515625" style="24" bestFit="1" customWidth="1"/>
    <col min="2565" max="2565" width="18.7109375" style="24" customWidth="1"/>
    <col min="2566" max="2566" width="13.85546875" style="24" bestFit="1" customWidth="1"/>
    <col min="2567" max="2567" width="14.85546875" style="24" bestFit="1" customWidth="1"/>
    <col min="2568" max="2816" width="11.42578125" style="24"/>
    <col min="2817" max="2817" width="60.85546875" style="24" customWidth="1"/>
    <col min="2818" max="2818" width="13.85546875" style="24" customWidth="1"/>
    <col min="2819" max="2819" width="14" style="24" customWidth="1"/>
    <col min="2820" max="2820" width="13.28515625" style="24" bestFit="1" customWidth="1"/>
    <col min="2821" max="2821" width="18.7109375" style="24" customWidth="1"/>
    <col min="2822" max="2822" width="13.85546875" style="24" bestFit="1" customWidth="1"/>
    <col min="2823" max="2823" width="14.85546875" style="24" bestFit="1" customWidth="1"/>
    <col min="2824" max="3072" width="11.42578125" style="24"/>
    <col min="3073" max="3073" width="60.85546875" style="24" customWidth="1"/>
    <col min="3074" max="3074" width="13.85546875" style="24" customWidth="1"/>
    <col min="3075" max="3075" width="14" style="24" customWidth="1"/>
    <col min="3076" max="3076" width="13.28515625" style="24" bestFit="1" customWidth="1"/>
    <col min="3077" max="3077" width="18.7109375" style="24" customWidth="1"/>
    <col min="3078" max="3078" width="13.85546875" style="24" bestFit="1" customWidth="1"/>
    <col min="3079" max="3079" width="14.85546875" style="24" bestFit="1" customWidth="1"/>
    <col min="3080" max="3328" width="11.42578125" style="24"/>
    <col min="3329" max="3329" width="60.85546875" style="24" customWidth="1"/>
    <col min="3330" max="3330" width="13.85546875" style="24" customWidth="1"/>
    <col min="3331" max="3331" width="14" style="24" customWidth="1"/>
    <col min="3332" max="3332" width="13.28515625" style="24" bestFit="1" customWidth="1"/>
    <col min="3333" max="3333" width="18.7109375" style="24" customWidth="1"/>
    <col min="3334" max="3334" width="13.85546875" style="24" bestFit="1" customWidth="1"/>
    <col min="3335" max="3335" width="14.85546875" style="24" bestFit="1" customWidth="1"/>
    <col min="3336" max="3584" width="11.42578125" style="24"/>
    <col min="3585" max="3585" width="60.85546875" style="24" customWidth="1"/>
    <col min="3586" max="3586" width="13.85546875" style="24" customWidth="1"/>
    <col min="3587" max="3587" width="14" style="24" customWidth="1"/>
    <col min="3588" max="3588" width="13.28515625" style="24" bestFit="1" customWidth="1"/>
    <col min="3589" max="3589" width="18.7109375" style="24" customWidth="1"/>
    <col min="3590" max="3590" width="13.85546875" style="24" bestFit="1" customWidth="1"/>
    <col min="3591" max="3591" width="14.85546875" style="24" bestFit="1" customWidth="1"/>
    <col min="3592" max="3840" width="11.42578125" style="24"/>
    <col min="3841" max="3841" width="60.85546875" style="24" customWidth="1"/>
    <col min="3842" max="3842" width="13.85546875" style="24" customWidth="1"/>
    <col min="3843" max="3843" width="14" style="24" customWidth="1"/>
    <col min="3844" max="3844" width="13.28515625" style="24" bestFit="1" customWidth="1"/>
    <col min="3845" max="3845" width="18.7109375" style="24" customWidth="1"/>
    <col min="3846" max="3846" width="13.85546875" style="24" bestFit="1" customWidth="1"/>
    <col min="3847" max="3847" width="14.85546875" style="24" bestFit="1" customWidth="1"/>
    <col min="3848" max="4096" width="11.42578125" style="24"/>
    <col min="4097" max="4097" width="60.85546875" style="24" customWidth="1"/>
    <col min="4098" max="4098" width="13.85546875" style="24" customWidth="1"/>
    <col min="4099" max="4099" width="14" style="24" customWidth="1"/>
    <col min="4100" max="4100" width="13.28515625" style="24" bestFit="1" customWidth="1"/>
    <col min="4101" max="4101" width="18.7109375" style="24" customWidth="1"/>
    <col min="4102" max="4102" width="13.85546875" style="24" bestFit="1" customWidth="1"/>
    <col min="4103" max="4103" width="14.85546875" style="24" bestFit="1" customWidth="1"/>
    <col min="4104" max="4352" width="11.42578125" style="24"/>
    <col min="4353" max="4353" width="60.85546875" style="24" customWidth="1"/>
    <col min="4354" max="4354" width="13.85546875" style="24" customWidth="1"/>
    <col min="4355" max="4355" width="14" style="24" customWidth="1"/>
    <col min="4356" max="4356" width="13.28515625" style="24" bestFit="1" customWidth="1"/>
    <col min="4357" max="4357" width="18.7109375" style="24" customWidth="1"/>
    <col min="4358" max="4358" width="13.85546875" style="24" bestFit="1" customWidth="1"/>
    <col min="4359" max="4359" width="14.85546875" style="24" bestFit="1" customWidth="1"/>
    <col min="4360" max="4608" width="11.42578125" style="24"/>
    <col min="4609" max="4609" width="60.85546875" style="24" customWidth="1"/>
    <col min="4610" max="4610" width="13.85546875" style="24" customWidth="1"/>
    <col min="4611" max="4611" width="14" style="24" customWidth="1"/>
    <col min="4612" max="4612" width="13.28515625" style="24" bestFit="1" customWidth="1"/>
    <col min="4613" max="4613" width="18.7109375" style="24" customWidth="1"/>
    <col min="4614" max="4614" width="13.85546875" style="24" bestFit="1" customWidth="1"/>
    <col min="4615" max="4615" width="14.85546875" style="24" bestFit="1" customWidth="1"/>
    <col min="4616" max="4864" width="11.42578125" style="24"/>
    <col min="4865" max="4865" width="60.85546875" style="24" customWidth="1"/>
    <col min="4866" max="4866" width="13.85546875" style="24" customWidth="1"/>
    <col min="4867" max="4867" width="14" style="24" customWidth="1"/>
    <col min="4868" max="4868" width="13.28515625" style="24" bestFit="1" customWidth="1"/>
    <col min="4869" max="4869" width="18.7109375" style="24" customWidth="1"/>
    <col min="4870" max="4870" width="13.85546875" style="24" bestFit="1" customWidth="1"/>
    <col min="4871" max="4871" width="14.85546875" style="24" bestFit="1" customWidth="1"/>
    <col min="4872" max="5120" width="11.42578125" style="24"/>
    <col min="5121" max="5121" width="60.85546875" style="24" customWidth="1"/>
    <col min="5122" max="5122" width="13.85546875" style="24" customWidth="1"/>
    <col min="5123" max="5123" width="14" style="24" customWidth="1"/>
    <col min="5124" max="5124" width="13.28515625" style="24" bestFit="1" customWidth="1"/>
    <col min="5125" max="5125" width="18.7109375" style="24" customWidth="1"/>
    <col min="5126" max="5126" width="13.85546875" style="24" bestFit="1" customWidth="1"/>
    <col min="5127" max="5127" width="14.85546875" style="24" bestFit="1" customWidth="1"/>
    <col min="5128" max="5376" width="11.42578125" style="24"/>
    <col min="5377" max="5377" width="60.85546875" style="24" customWidth="1"/>
    <col min="5378" max="5378" width="13.85546875" style="24" customWidth="1"/>
    <col min="5379" max="5379" width="14" style="24" customWidth="1"/>
    <col min="5380" max="5380" width="13.28515625" style="24" bestFit="1" customWidth="1"/>
    <col min="5381" max="5381" width="18.7109375" style="24" customWidth="1"/>
    <col min="5382" max="5382" width="13.85546875" style="24" bestFit="1" customWidth="1"/>
    <col min="5383" max="5383" width="14.85546875" style="24" bestFit="1" customWidth="1"/>
    <col min="5384" max="5632" width="11.42578125" style="24"/>
    <col min="5633" max="5633" width="60.85546875" style="24" customWidth="1"/>
    <col min="5634" max="5634" width="13.85546875" style="24" customWidth="1"/>
    <col min="5635" max="5635" width="14" style="24" customWidth="1"/>
    <col min="5636" max="5636" width="13.28515625" style="24" bestFit="1" customWidth="1"/>
    <col min="5637" max="5637" width="18.7109375" style="24" customWidth="1"/>
    <col min="5638" max="5638" width="13.85546875" style="24" bestFit="1" customWidth="1"/>
    <col min="5639" max="5639" width="14.85546875" style="24" bestFit="1" customWidth="1"/>
    <col min="5640" max="5888" width="11.42578125" style="24"/>
    <col min="5889" max="5889" width="60.85546875" style="24" customWidth="1"/>
    <col min="5890" max="5890" width="13.85546875" style="24" customWidth="1"/>
    <col min="5891" max="5891" width="14" style="24" customWidth="1"/>
    <col min="5892" max="5892" width="13.28515625" style="24" bestFit="1" customWidth="1"/>
    <col min="5893" max="5893" width="18.7109375" style="24" customWidth="1"/>
    <col min="5894" max="5894" width="13.85546875" style="24" bestFit="1" customWidth="1"/>
    <col min="5895" max="5895" width="14.85546875" style="24" bestFit="1" customWidth="1"/>
    <col min="5896" max="6144" width="11.42578125" style="24"/>
    <col min="6145" max="6145" width="60.85546875" style="24" customWidth="1"/>
    <col min="6146" max="6146" width="13.85546875" style="24" customWidth="1"/>
    <col min="6147" max="6147" width="14" style="24" customWidth="1"/>
    <col min="6148" max="6148" width="13.28515625" style="24" bestFit="1" customWidth="1"/>
    <col min="6149" max="6149" width="18.7109375" style="24" customWidth="1"/>
    <col min="6150" max="6150" width="13.85546875" style="24" bestFit="1" customWidth="1"/>
    <col min="6151" max="6151" width="14.85546875" style="24" bestFit="1" customWidth="1"/>
    <col min="6152" max="6400" width="11.42578125" style="24"/>
    <col min="6401" max="6401" width="60.85546875" style="24" customWidth="1"/>
    <col min="6402" max="6402" width="13.85546875" style="24" customWidth="1"/>
    <col min="6403" max="6403" width="14" style="24" customWidth="1"/>
    <col min="6404" max="6404" width="13.28515625" style="24" bestFit="1" customWidth="1"/>
    <col min="6405" max="6405" width="18.7109375" style="24" customWidth="1"/>
    <col min="6406" max="6406" width="13.85546875" style="24" bestFit="1" customWidth="1"/>
    <col min="6407" max="6407" width="14.85546875" style="24" bestFit="1" customWidth="1"/>
    <col min="6408" max="6656" width="11.42578125" style="24"/>
    <col min="6657" max="6657" width="60.85546875" style="24" customWidth="1"/>
    <col min="6658" max="6658" width="13.85546875" style="24" customWidth="1"/>
    <col min="6659" max="6659" width="14" style="24" customWidth="1"/>
    <col min="6660" max="6660" width="13.28515625" style="24" bestFit="1" customWidth="1"/>
    <col min="6661" max="6661" width="18.7109375" style="24" customWidth="1"/>
    <col min="6662" max="6662" width="13.85546875" style="24" bestFit="1" customWidth="1"/>
    <col min="6663" max="6663" width="14.85546875" style="24" bestFit="1" customWidth="1"/>
    <col min="6664" max="6912" width="11.42578125" style="24"/>
    <col min="6913" max="6913" width="60.85546875" style="24" customWidth="1"/>
    <col min="6914" max="6914" width="13.85546875" style="24" customWidth="1"/>
    <col min="6915" max="6915" width="14" style="24" customWidth="1"/>
    <col min="6916" max="6916" width="13.28515625" style="24" bestFit="1" customWidth="1"/>
    <col min="6917" max="6917" width="18.7109375" style="24" customWidth="1"/>
    <col min="6918" max="6918" width="13.85546875" style="24" bestFit="1" customWidth="1"/>
    <col min="6919" max="6919" width="14.85546875" style="24" bestFit="1" customWidth="1"/>
    <col min="6920" max="7168" width="11.42578125" style="24"/>
    <col min="7169" max="7169" width="60.85546875" style="24" customWidth="1"/>
    <col min="7170" max="7170" width="13.85546875" style="24" customWidth="1"/>
    <col min="7171" max="7171" width="14" style="24" customWidth="1"/>
    <col min="7172" max="7172" width="13.28515625" style="24" bestFit="1" customWidth="1"/>
    <col min="7173" max="7173" width="18.7109375" style="24" customWidth="1"/>
    <col min="7174" max="7174" width="13.85546875" style="24" bestFit="1" customWidth="1"/>
    <col min="7175" max="7175" width="14.85546875" style="24" bestFit="1" customWidth="1"/>
    <col min="7176" max="7424" width="11.42578125" style="24"/>
    <col min="7425" max="7425" width="60.85546875" style="24" customWidth="1"/>
    <col min="7426" max="7426" width="13.85546875" style="24" customWidth="1"/>
    <col min="7427" max="7427" width="14" style="24" customWidth="1"/>
    <col min="7428" max="7428" width="13.28515625" style="24" bestFit="1" customWidth="1"/>
    <col min="7429" max="7429" width="18.7109375" style="24" customWidth="1"/>
    <col min="7430" max="7430" width="13.85546875" style="24" bestFit="1" customWidth="1"/>
    <col min="7431" max="7431" width="14.85546875" style="24" bestFit="1" customWidth="1"/>
    <col min="7432" max="7680" width="11.42578125" style="24"/>
    <col min="7681" max="7681" width="60.85546875" style="24" customWidth="1"/>
    <col min="7682" max="7682" width="13.85546875" style="24" customWidth="1"/>
    <col min="7683" max="7683" width="14" style="24" customWidth="1"/>
    <col min="7684" max="7684" width="13.28515625" style="24" bestFit="1" customWidth="1"/>
    <col min="7685" max="7685" width="18.7109375" style="24" customWidth="1"/>
    <col min="7686" max="7686" width="13.85546875" style="24" bestFit="1" customWidth="1"/>
    <col min="7687" max="7687" width="14.85546875" style="24" bestFit="1" customWidth="1"/>
    <col min="7688" max="7936" width="11.42578125" style="24"/>
    <col min="7937" max="7937" width="60.85546875" style="24" customWidth="1"/>
    <col min="7938" max="7938" width="13.85546875" style="24" customWidth="1"/>
    <col min="7939" max="7939" width="14" style="24" customWidth="1"/>
    <col min="7940" max="7940" width="13.28515625" style="24" bestFit="1" customWidth="1"/>
    <col min="7941" max="7941" width="18.7109375" style="24" customWidth="1"/>
    <col min="7942" max="7942" width="13.85546875" style="24" bestFit="1" customWidth="1"/>
    <col min="7943" max="7943" width="14.85546875" style="24" bestFit="1" customWidth="1"/>
    <col min="7944" max="8192" width="11.42578125" style="24"/>
    <col min="8193" max="8193" width="60.85546875" style="24" customWidth="1"/>
    <col min="8194" max="8194" width="13.85546875" style="24" customWidth="1"/>
    <col min="8195" max="8195" width="14" style="24" customWidth="1"/>
    <col min="8196" max="8196" width="13.28515625" style="24" bestFit="1" customWidth="1"/>
    <col min="8197" max="8197" width="18.7109375" style="24" customWidth="1"/>
    <col min="8198" max="8198" width="13.85546875" style="24" bestFit="1" customWidth="1"/>
    <col min="8199" max="8199" width="14.85546875" style="24" bestFit="1" customWidth="1"/>
    <col min="8200" max="8448" width="11.42578125" style="24"/>
    <col min="8449" max="8449" width="60.85546875" style="24" customWidth="1"/>
    <col min="8450" max="8450" width="13.85546875" style="24" customWidth="1"/>
    <col min="8451" max="8451" width="14" style="24" customWidth="1"/>
    <col min="8452" max="8452" width="13.28515625" style="24" bestFit="1" customWidth="1"/>
    <col min="8453" max="8453" width="18.7109375" style="24" customWidth="1"/>
    <col min="8454" max="8454" width="13.85546875" style="24" bestFit="1" customWidth="1"/>
    <col min="8455" max="8455" width="14.85546875" style="24" bestFit="1" customWidth="1"/>
    <col min="8456" max="8704" width="11.42578125" style="24"/>
    <col min="8705" max="8705" width="60.85546875" style="24" customWidth="1"/>
    <col min="8706" max="8706" width="13.85546875" style="24" customWidth="1"/>
    <col min="8707" max="8707" width="14" style="24" customWidth="1"/>
    <col min="8708" max="8708" width="13.28515625" style="24" bestFit="1" customWidth="1"/>
    <col min="8709" max="8709" width="18.7109375" style="24" customWidth="1"/>
    <col min="8710" max="8710" width="13.85546875" style="24" bestFit="1" customWidth="1"/>
    <col min="8711" max="8711" width="14.85546875" style="24" bestFit="1" customWidth="1"/>
    <col min="8712" max="8960" width="11.42578125" style="24"/>
    <col min="8961" max="8961" width="60.85546875" style="24" customWidth="1"/>
    <col min="8962" max="8962" width="13.85546875" style="24" customWidth="1"/>
    <col min="8963" max="8963" width="14" style="24" customWidth="1"/>
    <col min="8964" max="8964" width="13.28515625" style="24" bestFit="1" customWidth="1"/>
    <col min="8965" max="8965" width="18.7109375" style="24" customWidth="1"/>
    <col min="8966" max="8966" width="13.85546875" style="24" bestFit="1" customWidth="1"/>
    <col min="8967" max="8967" width="14.85546875" style="24" bestFit="1" customWidth="1"/>
    <col min="8968" max="9216" width="11.42578125" style="24"/>
    <col min="9217" max="9217" width="60.85546875" style="24" customWidth="1"/>
    <col min="9218" max="9218" width="13.85546875" style="24" customWidth="1"/>
    <col min="9219" max="9219" width="14" style="24" customWidth="1"/>
    <col min="9220" max="9220" width="13.28515625" style="24" bestFit="1" customWidth="1"/>
    <col min="9221" max="9221" width="18.7109375" style="24" customWidth="1"/>
    <col min="9222" max="9222" width="13.85546875" style="24" bestFit="1" customWidth="1"/>
    <col min="9223" max="9223" width="14.85546875" style="24" bestFit="1" customWidth="1"/>
    <col min="9224" max="9472" width="11.42578125" style="24"/>
    <col min="9473" max="9473" width="60.85546875" style="24" customWidth="1"/>
    <col min="9474" max="9474" width="13.85546875" style="24" customWidth="1"/>
    <col min="9475" max="9475" width="14" style="24" customWidth="1"/>
    <col min="9476" max="9476" width="13.28515625" style="24" bestFit="1" customWidth="1"/>
    <col min="9477" max="9477" width="18.7109375" style="24" customWidth="1"/>
    <col min="9478" max="9478" width="13.85546875" style="24" bestFit="1" customWidth="1"/>
    <col min="9479" max="9479" width="14.85546875" style="24" bestFit="1" customWidth="1"/>
    <col min="9480" max="9728" width="11.42578125" style="24"/>
    <col min="9729" max="9729" width="60.85546875" style="24" customWidth="1"/>
    <col min="9730" max="9730" width="13.85546875" style="24" customWidth="1"/>
    <col min="9731" max="9731" width="14" style="24" customWidth="1"/>
    <col min="9732" max="9732" width="13.28515625" style="24" bestFit="1" customWidth="1"/>
    <col min="9733" max="9733" width="18.7109375" style="24" customWidth="1"/>
    <col min="9734" max="9734" width="13.85546875" style="24" bestFit="1" customWidth="1"/>
    <col min="9735" max="9735" width="14.85546875" style="24" bestFit="1" customWidth="1"/>
    <col min="9736" max="9984" width="11.42578125" style="24"/>
    <col min="9985" max="9985" width="60.85546875" style="24" customWidth="1"/>
    <col min="9986" max="9986" width="13.85546875" style="24" customWidth="1"/>
    <col min="9987" max="9987" width="14" style="24" customWidth="1"/>
    <col min="9988" max="9988" width="13.28515625" style="24" bestFit="1" customWidth="1"/>
    <col min="9989" max="9989" width="18.7109375" style="24" customWidth="1"/>
    <col min="9990" max="9990" width="13.85546875" style="24" bestFit="1" customWidth="1"/>
    <col min="9991" max="9991" width="14.85546875" style="24" bestFit="1" customWidth="1"/>
    <col min="9992" max="10240" width="11.42578125" style="24"/>
    <col min="10241" max="10241" width="60.85546875" style="24" customWidth="1"/>
    <col min="10242" max="10242" width="13.85546875" style="24" customWidth="1"/>
    <col min="10243" max="10243" width="14" style="24" customWidth="1"/>
    <col min="10244" max="10244" width="13.28515625" style="24" bestFit="1" customWidth="1"/>
    <col min="10245" max="10245" width="18.7109375" style="24" customWidth="1"/>
    <col min="10246" max="10246" width="13.85546875" style="24" bestFit="1" customWidth="1"/>
    <col min="10247" max="10247" width="14.85546875" style="24" bestFit="1" customWidth="1"/>
    <col min="10248" max="10496" width="11.42578125" style="24"/>
    <col min="10497" max="10497" width="60.85546875" style="24" customWidth="1"/>
    <col min="10498" max="10498" width="13.85546875" style="24" customWidth="1"/>
    <col min="10499" max="10499" width="14" style="24" customWidth="1"/>
    <col min="10500" max="10500" width="13.28515625" style="24" bestFit="1" customWidth="1"/>
    <col min="10501" max="10501" width="18.7109375" style="24" customWidth="1"/>
    <col min="10502" max="10502" width="13.85546875" style="24" bestFit="1" customWidth="1"/>
    <col min="10503" max="10503" width="14.85546875" style="24" bestFit="1" customWidth="1"/>
    <col min="10504" max="10752" width="11.42578125" style="24"/>
    <col min="10753" max="10753" width="60.85546875" style="24" customWidth="1"/>
    <col min="10754" max="10754" width="13.85546875" style="24" customWidth="1"/>
    <col min="10755" max="10755" width="14" style="24" customWidth="1"/>
    <col min="10756" max="10756" width="13.28515625" style="24" bestFit="1" customWidth="1"/>
    <col min="10757" max="10757" width="18.7109375" style="24" customWidth="1"/>
    <col min="10758" max="10758" width="13.85546875" style="24" bestFit="1" customWidth="1"/>
    <col min="10759" max="10759" width="14.85546875" style="24" bestFit="1" customWidth="1"/>
    <col min="10760" max="11008" width="11.42578125" style="24"/>
    <col min="11009" max="11009" width="60.85546875" style="24" customWidth="1"/>
    <col min="11010" max="11010" width="13.85546875" style="24" customWidth="1"/>
    <col min="11011" max="11011" width="14" style="24" customWidth="1"/>
    <col min="11012" max="11012" width="13.28515625" style="24" bestFit="1" customWidth="1"/>
    <col min="11013" max="11013" width="18.7109375" style="24" customWidth="1"/>
    <col min="11014" max="11014" width="13.85546875" style="24" bestFit="1" customWidth="1"/>
    <col min="11015" max="11015" width="14.85546875" style="24" bestFit="1" customWidth="1"/>
    <col min="11016" max="11264" width="11.42578125" style="24"/>
    <col min="11265" max="11265" width="60.85546875" style="24" customWidth="1"/>
    <col min="11266" max="11266" width="13.85546875" style="24" customWidth="1"/>
    <col min="11267" max="11267" width="14" style="24" customWidth="1"/>
    <col min="11268" max="11268" width="13.28515625" style="24" bestFit="1" customWidth="1"/>
    <col min="11269" max="11269" width="18.7109375" style="24" customWidth="1"/>
    <col min="11270" max="11270" width="13.85546875" style="24" bestFit="1" customWidth="1"/>
    <col min="11271" max="11271" width="14.85546875" style="24" bestFit="1" customWidth="1"/>
    <col min="11272" max="11520" width="11.42578125" style="24"/>
    <col min="11521" max="11521" width="60.85546875" style="24" customWidth="1"/>
    <col min="11522" max="11522" width="13.85546875" style="24" customWidth="1"/>
    <col min="11523" max="11523" width="14" style="24" customWidth="1"/>
    <col min="11524" max="11524" width="13.28515625" style="24" bestFit="1" customWidth="1"/>
    <col min="11525" max="11525" width="18.7109375" style="24" customWidth="1"/>
    <col min="11526" max="11526" width="13.85546875" style="24" bestFit="1" customWidth="1"/>
    <col min="11527" max="11527" width="14.85546875" style="24" bestFit="1" customWidth="1"/>
    <col min="11528" max="11776" width="11.42578125" style="24"/>
    <col min="11777" max="11777" width="60.85546875" style="24" customWidth="1"/>
    <col min="11778" max="11778" width="13.85546875" style="24" customWidth="1"/>
    <col min="11779" max="11779" width="14" style="24" customWidth="1"/>
    <col min="11780" max="11780" width="13.28515625" style="24" bestFit="1" customWidth="1"/>
    <col min="11781" max="11781" width="18.7109375" style="24" customWidth="1"/>
    <col min="11782" max="11782" width="13.85546875" style="24" bestFit="1" customWidth="1"/>
    <col min="11783" max="11783" width="14.85546875" style="24" bestFit="1" customWidth="1"/>
    <col min="11784" max="12032" width="11.42578125" style="24"/>
    <col min="12033" max="12033" width="60.85546875" style="24" customWidth="1"/>
    <col min="12034" max="12034" width="13.85546875" style="24" customWidth="1"/>
    <col min="12035" max="12035" width="14" style="24" customWidth="1"/>
    <col min="12036" max="12036" width="13.28515625" style="24" bestFit="1" customWidth="1"/>
    <col min="12037" max="12037" width="18.7109375" style="24" customWidth="1"/>
    <col min="12038" max="12038" width="13.85546875" style="24" bestFit="1" customWidth="1"/>
    <col min="12039" max="12039" width="14.85546875" style="24" bestFit="1" customWidth="1"/>
    <col min="12040" max="12288" width="11.42578125" style="24"/>
    <col min="12289" max="12289" width="60.85546875" style="24" customWidth="1"/>
    <col min="12290" max="12290" width="13.85546875" style="24" customWidth="1"/>
    <col min="12291" max="12291" width="14" style="24" customWidth="1"/>
    <col min="12292" max="12292" width="13.28515625" style="24" bestFit="1" customWidth="1"/>
    <col min="12293" max="12293" width="18.7109375" style="24" customWidth="1"/>
    <col min="12294" max="12294" width="13.85546875" style="24" bestFit="1" customWidth="1"/>
    <col min="12295" max="12295" width="14.85546875" style="24" bestFit="1" customWidth="1"/>
    <col min="12296" max="12544" width="11.42578125" style="24"/>
    <col min="12545" max="12545" width="60.85546875" style="24" customWidth="1"/>
    <col min="12546" max="12546" width="13.85546875" style="24" customWidth="1"/>
    <col min="12547" max="12547" width="14" style="24" customWidth="1"/>
    <col min="12548" max="12548" width="13.28515625" style="24" bestFit="1" customWidth="1"/>
    <col min="12549" max="12549" width="18.7109375" style="24" customWidth="1"/>
    <col min="12550" max="12550" width="13.85546875" style="24" bestFit="1" customWidth="1"/>
    <col min="12551" max="12551" width="14.85546875" style="24" bestFit="1" customWidth="1"/>
    <col min="12552" max="12800" width="11.42578125" style="24"/>
    <col min="12801" max="12801" width="60.85546875" style="24" customWidth="1"/>
    <col min="12802" max="12802" width="13.85546875" style="24" customWidth="1"/>
    <col min="12803" max="12803" width="14" style="24" customWidth="1"/>
    <col min="12804" max="12804" width="13.28515625" style="24" bestFit="1" customWidth="1"/>
    <col min="12805" max="12805" width="18.7109375" style="24" customWidth="1"/>
    <col min="12806" max="12806" width="13.85546875" style="24" bestFit="1" customWidth="1"/>
    <col min="12807" max="12807" width="14.85546875" style="24" bestFit="1" customWidth="1"/>
    <col min="12808" max="13056" width="11.42578125" style="24"/>
    <col min="13057" max="13057" width="60.85546875" style="24" customWidth="1"/>
    <col min="13058" max="13058" width="13.85546875" style="24" customWidth="1"/>
    <col min="13059" max="13059" width="14" style="24" customWidth="1"/>
    <col min="13060" max="13060" width="13.28515625" style="24" bestFit="1" customWidth="1"/>
    <col min="13061" max="13061" width="18.7109375" style="24" customWidth="1"/>
    <col min="13062" max="13062" width="13.85546875" style="24" bestFit="1" customWidth="1"/>
    <col min="13063" max="13063" width="14.85546875" style="24" bestFit="1" customWidth="1"/>
    <col min="13064" max="13312" width="11.42578125" style="24"/>
    <col min="13313" max="13313" width="60.85546875" style="24" customWidth="1"/>
    <col min="13314" max="13314" width="13.85546875" style="24" customWidth="1"/>
    <col min="13315" max="13315" width="14" style="24" customWidth="1"/>
    <col min="13316" max="13316" width="13.28515625" style="24" bestFit="1" customWidth="1"/>
    <col min="13317" max="13317" width="18.7109375" style="24" customWidth="1"/>
    <col min="13318" max="13318" width="13.85546875" style="24" bestFit="1" customWidth="1"/>
    <col min="13319" max="13319" width="14.85546875" style="24" bestFit="1" customWidth="1"/>
    <col min="13320" max="13568" width="11.42578125" style="24"/>
    <col min="13569" max="13569" width="60.85546875" style="24" customWidth="1"/>
    <col min="13570" max="13570" width="13.85546875" style="24" customWidth="1"/>
    <col min="13571" max="13571" width="14" style="24" customWidth="1"/>
    <col min="13572" max="13572" width="13.28515625" style="24" bestFit="1" customWidth="1"/>
    <col min="13573" max="13573" width="18.7109375" style="24" customWidth="1"/>
    <col min="13574" max="13574" width="13.85546875" style="24" bestFit="1" customWidth="1"/>
    <col min="13575" max="13575" width="14.85546875" style="24" bestFit="1" customWidth="1"/>
    <col min="13576" max="13824" width="11.42578125" style="24"/>
    <col min="13825" max="13825" width="60.85546875" style="24" customWidth="1"/>
    <col min="13826" max="13826" width="13.85546875" style="24" customWidth="1"/>
    <col min="13827" max="13827" width="14" style="24" customWidth="1"/>
    <col min="13828" max="13828" width="13.28515625" style="24" bestFit="1" customWidth="1"/>
    <col min="13829" max="13829" width="18.7109375" style="24" customWidth="1"/>
    <col min="13830" max="13830" width="13.85546875" style="24" bestFit="1" customWidth="1"/>
    <col min="13831" max="13831" width="14.85546875" style="24" bestFit="1" customWidth="1"/>
    <col min="13832" max="14080" width="11.42578125" style="24"/>
    <col min="14081" max="14081" width="60.85546875" style="24" customWidth="1"/>
    <col min="14082" max="14082" width="13.85546875" style="24" customWidth="1"/>
    <col min="14083" max="14083" width="14" style="24" customWidth="1"/>
    <col min="14084" max="14084" width="13.28515625" style="24" bestFit="1" customWidth="1"/>
    <col min="14085" max="14085" width="18.7109375" style="24" customWidth="1"/>
    <col min="14086" max="14086" width="13.85546875" style="24" bestFit="1" customWidth="1"/>
    <col min="14087" max="14087" width="14.85546875" style="24" bestFit="1" customWidth="1"/>
    <col min="14088" max="14336" width="11.42578125" style="24"/>
    <col min="14337" max="14337" width="60.85546875" style="24" customWidth="1"/>
    <col min="14338" max="14338" width="13.85546875" style="24" customWidth="1"/>
    <col min="14339" max="14339" width="14" style="24" customWidth="1"/>
    <col min="14340" max="14340" width="13.28515625" style="24" bestFit="1" customWidth="1"/>
    <col min="14341" max="14341" width="18.7109375" style="24" customWidth="1"/>
    <col min="14342" max="14342" width="13.85546875" style="24" bestFit="1" customWidth="1"/>
    <col min="14343" max="14343" width="14.85546875" style="24" bestFit="1" customWidth="1"/>
    <col min="14344" max="14592" width="11.42578125" style="24"/>
    <col min="14593" max="14593" width="60.85546875" style="24" customWidth="1"/>
    <col min="14594" max="14594" width="13.85546875" style="24" customWidth="1"/>
    <col min="14595" max="14595" width="14" style="24" customWidth="1"/>
    <col min="14596" max="14596" width="13.28515625" style="24" bestFit="1" customWidth="1"/>
    <col min="14597" max="14597" width="18.7109375" style="24" customWidth="1"/>
    <col min="14598" max="14598" width="13.85546875" style="24" bestFit="1" customWidth="1"/>
    <col min="14599" max="14599" width="14.85546875" style="24" bestFit="1" customWidth="1"/>
    <col min="14600" max="14848" width="11.42578125" style="24"/>
    <col min="14849" max="14849" width="60.85546875" style="24" customWidth="1"/>
    <col min="14850" max="14850" width="13.85546875" style="24" customWidth="1"/>
    <col min="14851" max="14851" width="14" style="24" customWidth="1"/>
    <col min="14852" max="14852" width="13.28515625" style="24" bestFit="1" customWidth="1"/>
    <col min="14853" max="14853" width="18.7109375" style="24" customWidth="1"/>
    <col min="14854" max="14854" width="13.85546875" style="24" bestFit="1" customWidth="1"/>
    <col min="14855" max="14855" width="14.85546875" style="24" bestFit="1" customWidth="1"/>
    <col min="14856" max="15104" width="11.42578125" style="24"/>
    <col min="15105" max="15105" width="60.85546875" style="24" customWidth="1"/>
    <col min="15106" max="15106" width="13.85546875" style="24" customWidth="1"/>
    <col min="15107" max="15107" width="14" style="24" customWidth="1"/>
    <col min="15108" max="15108" width="13.28515625" style="24" bestFit="1" customWidth="1"/>
    <col min="15109" max="15109" width="18.7109375" style="24" customWidth="1"/>
    <col min="15110" max="15110" width="13.85546875" style="24" bestFit="1" customWidth="1"/>
    <col min="15111" max="15111" width="14.85546875" style="24" bestFit="1" customWidth="1"/>
    <col min="15112" max="15360" width="11.42578125" style="24"/>
    <col min="15361" max="15361" width="60.85546875" style="24" customWidth="1"/>
    <col min="15362" max="15362" width="13.85546875" style="24" customWidth="1"/>
    <col min="15363" max="15363" width="14" style="24" customWidth="1"/>
    <col min="15364" max="15364" width="13.28515625" style="24" bestFit="1" customWidth="1"/>
    <col min="15365" max="15365" width="18.7109375" style="24" customWidth="1"/>
    <col min="15366" max="15366" width="13.85546875" style="24" bestFit="1" customWidth="1"/>
    <col min="15367" max="15367" width="14.85546875" style="24" bestFit="1" customWidth="1"/>
    <col min="15368" max="15616" width="11.42578125" style="24"/>
    <col min="15617" max="15617" width="60.85546875" style="24" customWidth="1"/>
    <col min="15618" max="15618" width="13.85546875" style="24" customWidth="1"/>
    <col min="15619" max="15619" width="14" style="24" customWidth="1"/>
    <col min="15620" max="15620" width="13.28515625" style="24" bestFit="1" customWidth="1"/>
    <col min="15621" max="15621" width="18.7109375" style="24" customWidth="1"/>
    <col min="15622" max="15622" width="13.85546875" style="24" bestFit="1" customWidth="1"/>
    <col min="15623" max="15623" width="14.85546875" style="24" bestFit="1" customWidth="1"/>
    <col min="15624" max="15872" width="11.42578125" style="24"/>
    <col min="15873" max="15873" width="60.85546875" style="24" customWidth="1"/>
    <col min="15874" max="15874" width="13.85546875" style="24" customWidth="1"/>
    <col min="15875" max="15875" width="14" style="24" customWidth="1"/>
    <col min="15876" max="15876" width="13.28515625" style="24" bestFit="1" customWidth="1"/>
    <col min="15877" max="15877" width="18.7109375" style="24" customWidth="1"/>
    <col min="15878" max="15878" width="13.85546875" style="24" bestFit="1" customWidth="1"/>
    <col min="15879" max="15879" width="14.85546875" style="24" bestFit="1" customWidth="1"/>
    <col min="15880" max="16128" width="11.42578125" style="24"/>
    <col min="16129" max="16129" width="60.85546875" style="24" customWidth="1"/>
    <col min="16130" max="16130" width="13.85546875" style="24" customWidth="1"/>
    <col min="16131" max="16131" width="14" style="24" customWidth="1"/>
    <col min="16132" max="16132" width="13.28515625" style="24" bestFit="1" customWidth="1"/>
    <col min="16133" max="16133" width="18.7109375" style="24" customWidth="1"/>
    <col min="16134" max="16134" width="13.85546875" style="24" bestFit="1" customWidth="1"/>
    <col min="16135" max="16135" width="14.85546875" style="24" bestFit="1" customWidth="1"/>
    <col min="16136" max="16384" width="11.42578125" style="24"/>
  </cols>
  <sheetData>
    <row r="1" spans="1:11" x14ac:dyDescent="0.25">
      <c r="E1" s="26"/>
      <c r="F1" s="25"/>
      <c r="G1" s="26"/>
      <c r="H1" s="25"/>
      <c r="I1" s="25"/>
      <c r="J1" s="25"/>
      <c r="K1" s="25"/>
    </row>
    <row r="2" spans="1:11" x14ac:dyDescent="0.25">
      <c r="A2" s="27"/>
      <c r="B2" s="27"/>
      <c r="C2" s="28"/>
      <c r="E2" s="26"/>
      <c r="F2" s="25"/>
      <c r="G2" s="26"/>
      <c r="H2" s="25"/>
      <c r="I2" s="25"/>
      <c r="J2" s="25"/>
      <c r="K2" s="25"/>
    </row>
    <row r="3" spans="1:11" x14ac:dyDescent="0.25">
      <c r="A3" s="27"/>
      <c r="B3" s="29"/>
      <c r="C3" s="28"/>
      <c r="E3" s="26"/>
      <c r="F3" s="25"/>
      <c r="G3" s="26"/>
      <c r="H3" s="25"/>
      <c r="I3" s="25"/>
      <c r="J3" s="25"/>
      <c r="K3" s="25"/>
    </row>
    <row r="4" spans="1:11" x14ac:dyDescent="0.25">
      <c r="A4" s="27"/>
      <c r="B4" s="29"/>
      <c r="C4" s="28"/>
      <c r="E4" s="26"/>
      <c r="F4" s="25"/>
      <c r="G4" s="26"/>
      <c r="H4" s="25"/>
      <c r="I4" s="25"/>
      <c r="J4" s="25"/>
      <c r="K4" s="25"/>
    </row>
    <row r="5" spans="1:11" ht="4.5" customHeight="1" x14ac:dyDescent="0.25">
      <c r="A5" s="27"/>
      <c r="B5" s="29"/>
      <c r="C5" s="28"/>
      <c r="E5" s="26"/>
      <c r="F5" s="25"/>
      <c r="G5" s="26"/>
      <c r="H5" s="25"/>
      <c r="I5" s="25"/>
      <c r="J5" s="25"/>
      <c r="K5" s="25"/>
    </row>
    <row r="6" spans="1:11" x14ac:dyDescent="0.25">
      <c r="A6" s="870" t="s">
        <v>0</v>
      </c>
      <c r="B6" s="870"/>
      <c r="C6" s="870"/>
      <c r="E6" s="26"/>
      <c r="F6" s="25"/>
      <c r="G6" s="26"/>
      <c r="H6" s="25"/>
      <c r="I6" s="25"/>
      <c r="J6" s="25"/>
      <c r="K6" s="25"/>
    </row>
    <row r="7" spans="1:11" ht="12.75" customHeight="1" x14ac:dyDescent="0.25">
      <c r="A7" s="870" t="s">
        <v>1</v>
      </c>
      <c r="B7" s="870"/>
      <c r="C7" s="870"/>
      <c r="E7" s="26"/>
      <c r="F7" s="25"/>
      <c r="G7" s="26"/>
      <c r="H7" s="25"/>
      <c r="I7" s="25"/>
      <c r="J7" s="25"/>
      <c r="K7" s="25"/>
    </row>
    <row r="8" spans="1:11" ht="12.75" customHeight="1" x14ac:dyDescent="0.25">
      <c r="A8" s="871" t="s">
        <v>2</v>
      </c>
      <c r="B8" s="871"/>
      <c r="C8" s="871"/>
      <c r="E8" s="26"/>
      <c r="F8" s="25"/>
      <c r="G8" s="26"/>
      <c r="H8" s="25"/>
      <c r="I8" s="25"/>
      <c r="J8" s="25"/>
      <c r="K8" s="25"/>
    </row>
    <row r="9" spans="1:11" ht="12.75" customHeight="1" x14ac:dyDescent="0.25">
      <c r="A9" s="872" t="s">
        <v>3</v>
      </c>
      <c r="B9" s="872"/>
      <c r="C9" s="872"/>
      <c r="E9" s="26"/>
      <c r="F9" s="25"/>
      <c r="G9" s="26"/>
      <c r="H9" s="25"/>
      <c r="I9" s="25"/>
      <c r="J9" s="25"/>
      <c r="K9" s="25"/>
    </row>
    <row r="10" spans="1:11" x14ac:dyDescent="0.25">
      <c r="A10" s="873" t="s">
        <v>4</v>
      </c>
      <c r="B10" s="874"/>
      <c r="C10" s="874"/>
      <c r="E10" s="26"/>
      <c r="F10" s="25"/>
      <c r="G10" s="26"/>
      <c r="H10" s="25"/>
      <c r="I10" s="25"/>
      <c r="J10" s="25"/>
      <c r="K10" s="25"/>
    </row>
    <row r="11" spans="1:11" x14ac:dyDescent="0.25">
      <c r="A11" s="30"/>
      <c r="B11" s="27"/>
      <c r="C11" s="28"/>
      <c r="E11" s="26"/>
      <c r="F11" s="25"/>
      <c r="G11" s="26"/>
      <c r="H11" s="25"/>
      <c r="I11" s="25"/>
      <c r="J11" s="25"/>
      <c r="K11" s="25"/>
    </row>
    <row r="12" spans="1:11" x14ac:dyDescent="0.25">
      <c r="A12" s="30"/>
      <c r="B12" s="27"/>
      <c r="C12" s="28"/>
      <c r="E12" s="26"/>
      <c r="F12" s="25"/>
      <c r="G12" s="26"/>
      <c r="H12" s="25"/>
      <c r="I12" s="25"/>
      <c r="J12" s="25"/>
      <c r="K12" s="25"/>
    </row>
    <row r="13" spans="1:11" x14ac:dyDescent="0.25">
      <c r="A13" s="1"/>
      <c r="B13" s="31">
        <v>2018</v>
      </c>
      <c r="C13" s="31">
        <v>2017</v>
      </c>
      <c r="E13" s="26"/>
      <c r="F13" s="25"/>
      <c r="G13" s="26"/>
      <c r="H13" s="25"/>
      <c r="I13" s="25"/>
      <c r="J13" s="25"/>
      <c r="K13" s="25"/>
    </row>
    <row r="14" spans="1:11" x14ac:dyDescent="0.25">
      <c r="A14" s="1" t="s">
        <v>5</v>
      </c>
      <c r="B14" s="2"/>
      <c r="C14" s="2"/>
      <c r="E14" s="26"/>
      <c r="F14" s="25"/>
      <c r="G14" s="26"/>
      <c r="H14" s="25"/>
      <c r="I14" s="25"/>
      <c r="J14" s="25"/>
      <c r="K14" s="25"/>
    </row>
    <row r="15" spans="1:11" x14ac:dyDescent="0.25">
      <c r="A15" s="32"/>
      <c r="B15" s="2"/>
      <c r="C15" s="2"/>
      <c r="E15" s="26"/>
      <c r="F15" s="25"/>
      <c r="G15" s="26"/>
      <c r="H15" s="25"/>
      <c r="I15" s="25"/>
      <c r="J15" s="25"/>
      <c r="K15" s="25"/>
    </row>
    <row r="16" spans="1:11" x14ac:dyDescent="0.25">
      <c r="A16" s="1" t="s">
        <v>6</v>
      </c>
      <c r="B16" s="4">
        <v>350793444.92000002</v>
      </c>
      <c r="C16" s="4">
        <v>343672797.25999999</v>
      </c>
      <c r="E16" s="26"/>
      <c r="F16" s="25"/>
      <c r="G16" s="26"/>
      <c r="H16" s="25"/>
      <c r="I16" s="25"/>
      <c r="J16" s="25"/>
      <c r="K16" s="25"/>
    </row>
    <row r="17" spans="1:11" x14ac:dyDescent="0.25">
      <c r="A17" s="5" t="s">
        <v>7</v>
      </c>
      <c r="B17" s="6">
        <v>0</v>
      </c>
      <c r="C17" s="6">
        <v>0</v>
      </c>
      <c r="E17" s="26"/>
      <c r="F17" s="25"/>
      <c r="G17" s="26"/>
      <c r="H17" s="25"/>
      <c r="I17" s="25"/>
      <c r="J17" s="25"/>
      <c r="K17" s="25"/>
    </row>
    <row r="18" spans="1:11" ht="15" customHeight="1" x14ac:dyDescent="0.25">
      <c r="A18" s="5" t="s">
        <v>8</v>
      </c>
      <c r="B18" s="6">
        <v>0</v>
      </c>
      <c r="C18" s="6">
        <v>0</v>
      </c>
      <c r="E18" s="26"/>
      <c r="F18" s="25"/>
      <c r="G18" s="26"/>
      <c r="H18" s="25"/>
      <c r="I18" s="25"/>
      <c r="J18" s="25"/>
      <c r="K18" s="25"/>
    </row>
    <row r="19" spans="1:11" ht="15.75" customHeight="1" x14ac:dyDescent="0.25">
      <c r="A19" s="5" t="s">
        <v>9</v>
      </c>
      <c r="B19" s="6">
        <v>0</v>
      </c>
      <c r="C19" s="6">
        <v>0</v>
      </c>
      <c r="E19" s="26"/>
      <c r="F19" s="25"/>
      <c r="G19" s="26"/>
      <c r="H19" s="25"/>
      <c r="I19" s="25"/>
      <c r="J19" s="25"/>
      <c r="K19" s="25"/>
    </row>
    <row r="20" spans="1:11" x14ac:dyDescent="0.25">
      <c r="A20" s="5" t="s">
        <v>10</v>
      </c>
      <c r="B20" s="6">
        <v>0</v>
      </c>
      <c r="C20" s="6">
        <v>0</v>
      </c>
      <c r="E20" s="26"/>
      <c r="F20" s="25"/>
      <c r="G20" s="26"/>
      <c r="H20" s="25"/>
      <c r="I20" s="25"/>
      <c r="J20" s="25"/>
      <c r="K20" s="25"/>
    </row>
    <row r="21" spans="1:11" ht="13.5" customHeight="1" x14ac:dyDescent="0.25">
      <c r="A21" s="5" t="s">
        <v>11</v>
      </c>
      <c r="B21" s="6">
        <v>0</v>
      </c>
      <c r="C21" s="6">
        <v>0</v>
      </c>
      <c r="E21" s="26"/>
      <c r="F21" s="25"/>
      <c r="G21" s="26"/>
      <c r="H21" s="25"/>
      <c r="I21" s="25"/>
      <c r="J21" s="25"/>
      <c r="K21" s="25"/>
    </row>
    <row r="22" spans="1:11" ht="16.5" customHeight="1" x14ac:dyDescent="0.25">
      <c r="A22" s="5" t="s">
        <v>12</v>
      </c>
      <c r="B22" s="6">
        <v>0</v>
      </c>
      <c r="C22" s="6">
        <v>0</v>
      </c>
      <c r="E22" s="26"/>
      <c r="F22" s="25"/>
      <c r="G22" s="26"/>
      <c r="H22" s="25"/>
      <c r="I22" s="25"/>
      <c r="J22" s="25"/>
      <c r="K22" s="25"/>
    </row>
    <row r="23" spans="1:11" ht="18" customHeight="1" x14ac:dyDescent="0.25">
      <c r="A23" s="5" t="s">
        <v>13</v>
      </c>
      <c r="B23" s="6">
        <v>334066752.69999999</v>
      </c>
      <c r="C23" s="6">
        <v>328195082.44999999</v>
      </c>
      <c r="E23" s="26"/>
      <c r="F23" s="25"/>
      <c r="G23" s="26"/>
      <c r="H23" s="7"/>
      <c r="I23" s="8"/>
      <c r="J23" s="8"/>
      <c r="K23" s="8"/>
    </row>
    <row r="24" spans="1:11" ht="26.25" customHeight="1" x14ac:dyDescent="0.25">
      <c r="A24" s="5" t="s">
        <v>14</v>
      </c>
      <c r="B24" s="6">
        <v>0</v>
      </c>
      <c r="C24" s="6">
        <v>0</v>
      </c>
      <c r="E24" s="26"/>
      <c r="F24" s="25"/>
      <c r="G24" s="26"/>
      <c r="H24" s="33"/>
      <c r="I24" s="869"/>
      <c r="J24" s="869"/>
      <c r="K24" s="869"/>
    </row>
    <row r="25" spans="1:11" ht="16.5" customHeight="1" x14ac:dyDescent="0.25">
      <c r="A25" s="5" t="s">
        <v>15</v>
      </c>
      <c r="B25" s="6">
        <v>16407616</v>
      </c>
      <c r="C25" s="6">
        <v>15325742</v>
      </c>
      <c r="E25" s="26"/>
      <c r="F25" s="25"/>
      <c r="G25" s="26"/>
      <c r="H25" s="33"/>
      <c r="I25" s="869"/>
      <c r="J25" s="869"/>
      <c r="K25" s="869"/>
    </row>
    <row r="26" spans="1:11" ht="16.5" customHeight="1" x14ac:dyDescent="0.25">
      <c r="A26" s="5" t="s">
        <v>16</v>
      </c>
      <c r="B26" s="6">
        <v>0</v>
      </c>
      <c r="C26" s="6">
        <v>0</v>
      </c>
      <c r="E26" s="26"/>
      <c r="F26" s="25"/>
      <c r="G26" s="26"/>
      <c r="H26" s="33"/>
      <c r="I26" s="869"/>
      <c r="J26" s="869"/>
      <c r="K26" s="869"/>
    </row>
    <row r="27" spans="1:11" ht="17.25" customHeight="1" x14ac:dyDescent="0.25">
      <c r="A27" s="5" t="s">
        <v>17</v>
      </c>
      <c r="B27" s="6">
        <v>319076.22000000003</v>
      </c>
      <c r="C27" s="6">
        <v>151972.81</v>
      </c>
      <c r="E27" s="26"/>
      <c r="F27" s="25"/>
      <c r="G27" s="26"/>
      <c r="H27" s="33"/>
      <c r="I27" s="875"/>
      <c r="J27" s="875"/>
      <c r="K27" s="875"/>
    </row>
    <row r="28" spans="1:11" ht="5.25" customHeight="1" x14ac:dyDescent="0.25">
      <c r="A28" s="32"/>
      <c r="B28" s="9"/>
      <c r="C28" s="2"/>
      <c r="E28" s="26"/>
      <c r="F28" s="25"/>
      <c r="G28" s="26"/>
      <c r="H28" s="33"/>
      <c r="I28" s="875"/>
      <c r="J28" s="875"/>
      <c r="K28" s="875"/>
    </row>
    <row r="29" spans="1:11" x14ac:dyDescent="0.25">
      <c r="A29" s="1" t="s">
        <v>18</v>
      </c>
      <c r="B29" s="4">
        <v>289830333.49000001</v>
      </c>
      <c r="C29" s="4">
        <v>313402862.24000001</v>
      </c>
      <c r="E29" s="26"/>
      <c r="F29" s="25"/>
      <c r="G29" s="26"/>
      <c r="H29" s="10"/>
      <c r="I29" s="11"/>
      <c r="J29" s="11"/>
      <c r="K29" s="11"/>
    </row>
    <row r="30" spans="1:11" ht="13.5" customHeight="1" x14ac:dyDescent="0.25">
      <c r="A30" s="5" t="s">
        <v>19</v>
      </c>
      <c r="B30" s="6">
        <v>156560231.31</v>
      </c>
      <c r="C30" s="6">
        <v>175763669.41999999</v>
      </c>
      <c r="E30" s="26"/>
      <c r="F30" s="25"/>
      <c r="G30" s="26"/>
      <c r="H30" s="33"/>
      <c r="I30" s="25"/>
      <c r="J30" s="25"/>
      <c r="K30" s="25"/>
    </row>
    <row r="31" spans="1:11" ht="15.75" customHeight="1" x14ac:dyDescent="0.25">
      <c r="A31" s="5" t="s">
        <v>20</v>
      </c>
      <c r="B31" s="6">
        <v>19124154.350000009</v>
      </c>
      <c r="C31" s="6">
        <v>20684469.050000001</v>
      </c>
      <c r="E31" s="26"/>
      <c r="F31" s="25"/>
      <c r="G31" s="26"/>
      <c r="H31" s="12"/>
      <c r="I31" s="25"/>
      <c r="J31" s="25"/>
      <c r="K31" s="25"/>
    </row>
    <row r="32" spans="1:11" ht="14.25" customHeight="1" x14ac:dyDescent="0.25">
      <c r="A32" s="5" t="s">
        <v>21</v>
      </c>
      <c r="B32" s="6">
        <v>113830566.50000001</v>
      </c>
      <c r="C32" s="6">
        <v>116954723.77</v>
      </c>
      <c r="E32" s="26"/>
      <c r="F32" s="25"/>
      <c r="G32" s="26"/>
      <c r="H32" s="12"/>
      <c r="I32" s="13"/>
      <c r="J32" s="14"/>
      <c r="K32" s="14"/>
    </row>
    <row r="33" spans="1:11" ht="16.5" customHeight="1" x14ac:dyDescent="0.25">
      <c r="A33" s="5" t="s">
        <v>22</v>
      </c>
      <c r="B33" s="6">
        <v>0</v>
      </c>
      <c r="C33" s="6">
        <v>0</v>
      </c>
      <c r="E33" s="26"/>
      <c r="F33" s="25"/>
      <c r="G33" s="26"/>
      <c r="H33" s="15"/>
      <c r="I33" s="25"/>
      <c r="J33" s="34"/>
      <c r="K33" s="34"/>
    </row>
    <row r="34" spans="1:11" ht="16.5" customHeight="1" x14ac:dyDescent="0.25">
      <c r="A34" s="5" t="s">
        <v>23</v>
      </c>
      <c r="B34" s="6">
        <v>0</v>
      </c>
      <c r="C34" s="6">
        <v>0</v>
      </c>
      <c r="E34" s="26"/>
      <c r="F34" s="25"/>
      <c r="G34" s="26"/>
      <c r="H34" s="15"/>
      <c r="I34" s="35"/>
      <c r="J34" s="36"/>
      <c r="K34" s="36"/>
    </row>
    <row r="35" spans="1:11" ht="15.75" customHeight="1" x14ac:dyDescent="0.25">
      <c r="A35" s="5" t="s">
        <v>24</v>
      </c>
      <c r="B35" s="6">
        <v>0</v>
      </c>
      <c r="C35" s="6">
        <v>0</v>
      </c>
      <c r="E35" s="26"/>
      <c r="F35" s="25"/>
      <c r="G35" s="26"/>
      <c r="H35" s="37"/>
      <c r="I35" s="38"/>
      <c r="J35" s="39"/>
      <c r="K35" s="39"/>
    </row>
    <row r="36" spans="1:11" ht="14.25" customHeight="1" x14ac:dyDescent="0.25">
      <c r="A36" s="5" t="s">
        <v>25</v>
      </c>
      <c r="B36" s="6">
        <v>0</v>
      </c>
      <c r="C36" s="6">
        <v>0</v>
      </c>
      <c r="E36" s="26"/>
      <c r="F36" s="25"/>
      <c r="G36" s="26"/>
      <c r="H36" s="37"/>
      <c r="I36" s="35"/>
      <c r="J36" s="36"/>
      <c r="K36" s="36"/>
    </row>
    <row r="37" spans="1:11" ht="14.25" customHeight="1" x14ac:dyDescent="0.25">
      <c r="A37" s="5" t="s">
        <v>26</v>
      </c>
      <c r="B37" s="6">
        <v>0</v>
      </c>
      <c r="C37" s="6">
        <v>0</v>
      </c>
      <c r="E37" s="26"/>
      <c r="F37" s="25"/>
      <c r="G37" s="26"/>
      <c r="H37" s="40"/>
      <c r="I37" s="41"/>
      <c r="J37" s="42"/>
      <c r="K37" s="39"/>
    </row>
    <row r="38" spans="1:11" ht="13.5" customHeight="1" x14ac:dyDescent="0.25">
      <c r="A38" s="5" t="s">
        <v>27</v>
      </c>
      <c r="B38" s="6">
        <v>0</v>
      </c>
      <c r="C38" s="6">
        <v>0</v>
      </c>
      <c r="E38" s="26"/>
      <c r="F38" s="25"/>
      <c r="G38" s="26"/>
      <c r="H38" s="40"/>
      <c r="I38" s="41"/>
      <c r="J38" s="42"/>
      <c r="K38" s="42"/>
    </row>
    <row r="39" spans="1:11" ht="15" customHeight="1" x14ac:dyDescent="0.25">
      <c r="A39" s="5" t="s">
        <v>28</v>
      </c>
      <c r="B39" s="6">
        <v>0</v>
      </c>
      <c r="C39" s="6">
        <v>0</v>
      </c>
      <c r="E39" s="26"/>
      <c r="F39" s="25"/>
      <c r="G39" s="26"/>
      <c r="H39" s="40"/>
      <c r="I39" s="41"/>
      <c r="J39" s="42"/>
      <c r="K39" s="42"/>
    </row>
    <row r="40" spans="1:11" ht="14.25" customHeight="1" x14ac:dyDescent="0.25">
      <c r="A40" s="5" t="s">
        <v>29</v>
      </c>
      <c r="B40" s="6">
        <v>0</v>
      </c>
      <c r="C40" s="6">
        <v>0</v>
      </c>
      <c r="E40" s="26"/>
      <c r="F40" s="25"/>
      <c r="G40" s="26"/>
      <c r="H40" s="25"/>
      <c r="I40" s="35"/>
      <c r="J40" s="25"/>
      <c r="K40" s="42"/>
    </row>
    <row r="41" spans="1:11" ht="15.75" customHeight="1" x14ac:dyDescent="0.25">
      <c r="A41" s="5" t="s">
        <v>30</v>
      </c>
      <c r="B41" s="6">
        <v>0</v>
      </c>
      <c r="C41" s="6">
        <v>0</v>
      </c>
      <c r="E41" s="26"/>
      <c r="F41" s="25"/>
      <c r="G41" s="26"/>
      <c r="H41" s="40"/>
      <c r="I41" s="43"/>
      <c r="J41" s="42"/>
      <c r="K41" s="42"/>
    </row>
    <row r="42" spans="1:11" ht="13.5" customHeight="1" x14ac:dyDescent="0.25">
      <c r="A42" s="5" t="s">
        <v>31</v>
      </c>
      <c r="B42" s="6">
        <v>0</v>
      </c>
      <c r="C42" s="6">
        <v>0</v>
      </c>
      <c r="E42" s="26"/>
      <c r="F42" s="25"/>
      <c r="G42" s="26"/>
      <c r="H42" s="40"/>
      <c r="I42" s="43"/>
      <c r="J42" s="42"/>
      <c r="K42" s="25"/>
    </row>
    <row r="43" spans="1:11" ht="16.5" customHeight="1" x14ac:dyDescent="0.25">
      <c r="A43" s="5" t="s">
        <v>32</v>
      </c>
      <c r="B43" s="6">
        <v>0</v>
      </c>
      <c r="C43" s="6">
        <v>0</v>
      </c>
      <c r="E43" s="26"/>
      <c r="F43" s="25"/>
      <c r="G43" s="26"/>
      <c r="H43" s="40"/>
      <c r="I43" s="43"/>
      <c r="J43" s="42"/>
      <c r="K43" s="42"/>
    </row>
    <row r="44" spans="1:11" ht="16.5" customHeight="1" x14ac:dyDescent="0.25">
      <c r="A44" s="5" t="s">
        <v>33</v>
      </c>
      <c r="B44" s="6">
        <v>0</v>
      </c>
      <c r="C44" s="6">
        <v>0</v>
      </c>
      <c r="E44" s="26"/>
      <c r="F44" s="25"/>
      <c r="G44" s="26"/>
      <c r="H44" s="40"/>
      <c r="I44" s="43"/>
      <c r="J44" s="42"/>
      <c r="K44" s="42"/>
    </row>
    <row r="45" spans="1:11" ht="16.5" customHeight="1" x14ac:dyDescent="0.25">
      <c r="A45" s="5" t="s">
        <v>34</v>
      </c>
      <c r="B45" s="6">
        <v>315381.32999999996</v>
      </c>
      <c r="C45" s="6">
        <v>0</v>
      </c>
      <c r="E45" s="26"/>
      <c r="F45" s="25"/>
      <c r="G45" s="26"/>
      <c r="H45" s="44"/>
      <c r="I45" s="38"/>
      <c r="J45" s="39"/>
      <c r="K45" s="42"/>
    </row>
    <row r="46" spans="1:11" ht="11.25" customHeight="1" x14ac:dyDescent="0.25">
      <c r="A46" s="32"/>
      <c r="B46" s="2"/>
      <c r="C46" s="2"/>
      <c r="E46" s="26"/>
      <c r="F46" s="25"/>
      <c r="G46" s="26"/>
      <c r="H46" s="25"/>
      <c r="I46" s="25"/>
      <c r="J46" s="25"/>
      <c r="K46" s="42"/>
    </row>
    <row r="47" spans="1:11" x14ac:dyDescent="0.25">
      <c r="A47" s="1" t="s">
        <v>35</v>
      </c>
      <c r="B47" s="18">
        <v>60963111.430000007</v>
      </c>
      <c r="C47" s="18">
        <v>30269935.019999981</v>
      </c>
      <c r="E47" s="26"/>
      <c r="F47" s="25"/>
      <c r="G47" s="26"/>
      <c r="H47" s="25"/>
      <c r="I47" s="25"/>
      <c r="J47" s="25"/>
      <c r="K47" s="25"/>
    </row>
    <row r="48" spans="1:11" x14ac:dyDescent="0.25">
      <c r="A48" s="1"/>
      <c r="B48" s="18"/>
      <c r="C48" s="18"/>
      <c r="E48" s="26"/>
      <c r="F48" s="25"/>
      <c r="G48" s="26"/>
      <c r="H48" s="25"/>
      <c r="I48" s="25"/>
      <c r="J48" s="25"/>
      <c r="K48" s="25"/>
    </row>
    <row r="49" spans="1:11" x14ac:dyDescent="0.25">
      <c r="A49" s="1"/>
      <c r="B49" s="18"/>
      <c r="C49" s="18"/>
      <c r="E49" s="26"/>
      <c r="F49" s="25"/>
      <c r="G49" s="26"/>
      <c r="H49" s="25"/>
      <c r="I49" s="25"/>
      <c r="J49" s="25"/>
      <c r="K49" s="25"/>
    </row>
    <row r="50" spans="1:11" x14ac:dyDescent="0.25">
      <c r="A50" s="1"/>
      <c r="B50" s="18"/>
      <c r="C50" s="18"/>
      <c r="E50" s="26"/>
      <c r="F50" s="25"/>
      <c r="G50" s="26"/>
      <c r="H50" s="25"/>
      <c r="I50" s="25"/>
      <c r="J50" s="25"/>
      <c r="K50" s="25"/>
    </row>
    <row r="51" spans="1:11" x14ac:dyDescent="0.25">
      <c r="A51" s="1"/>
      <c r="B51" s="18"/>
      <c r="C51" s="18"/>
      <c r="E51" s="26"/>
      <c r="F51" s="25"/>
      <c r="G51" s="26"/>
      <c r="H51" s="25"/>
      <c r="I51" s="25"/>
      <c r="J51" s="25"/>
      <c r="K51" s="25"/>
    </row>
    <row r="52" spans="1:11" x14ac:dyDescent="0.25">
      <c r="A52" s="1"/>
      <c r="B52" s="18"/>
      <c r="C52" s="18"/>
      <c r="E52" s="26"/>
      <c r="F52" s="25"/>
      <c r="G52" s="26"/>
      <c r="H52" s="25"/>
      <c r="I52" s="25"/>
      <c r="J52" s="25"/>
      <c r="K52" s="25"/>
    </row>
    <row r="53" spans="1:11" x14ac:dyDescent="0.25">
      <c r="A53" s="1"/>
      <c r="B53" s="18"/>
      <c r="C53" s="18"/>
      <c r="E53" s="26"/>
      <c r="F53" s="25"/>
      <c r="G53" s="26"/>
      <c r="H53" s="25"/>
      <c r="I53" s="25"/>
      <c r="J53" s="25"/>
      <c r="K53" s="25"/>
    </row>
    <row r="54" spans="1:11" x14ac:dyDescent="0.25">
      <c r="A54" s="1"/>
      <c r="B54" s="18"/>
      <c r="C54" s="18"/>
      <c r="E54" s="26"/>
      <c r="F54" s="25"/>
      <c r="G54" s="26"/>
      <c r="H54" s="25"/>
      <c r="I54" s="25"/>
      <c r="J54" s="25"/>
      <c r="K54" s="25"/>
    </row>
    <row r="55" spans="1:11" x14ac:dyDescent="0.25">
      <c r="A55" s="1"/>
      <c r="B55" s="18"/>
      <c r="C55" s="18"/>
      <c r="E55" s="26"/>
      <c r="F55" s="25"/>
      <c r="G55" s="26"/>
      <c r="H55" s="25"/>
      <c r="I55" s="25"/>
      <c r="J55" s="25"/>
      <c r="K55" s="25"/>
    </row>
    <row r="56" spans="1:11" ht="10.5" customHeight="1" x14ac:dyDescent="0.25">
      <c r="A56" s="1" t="s">
        <v>36</v>
      </c>
      <c r="B56" s="1"/>
      <c r="C56" s="1"/>
      <c r="E56" s="26"/>
      <c r="F56" s="25"/>
      <c r="G56" s="26"/>
      <c r="H56" s="25"/>
      <c r="I56" s="25"/>
      <c r="J56" s="25"/>
      <c r="K56" s="25"/>
    </row>
    <row r="57" spans="1:11" ht="10.5" customHeight="1" x14ac:dyDescent="0.25">
      <c r="A57" s="1"/>
      <c r="B57" s="1"/>
      <c r="C57" s="1"/>
      <c r="E57" s="26"/>
      <c r="F57" s="25"/>
      <c r="G57" s="26"/>
      <c r="H57" s="25"/>
      <c r="I57" s="25"/>
      <c r="J57" s="25"/>
      <c r="K57" s="25"/>
    </row>
    <row r="58" spans="1:11" ht="13.5" customHeight="1" x14ac:dyDescent="0.25">
      <c r="A58" s="1" t="s">
        <v>6</v>
      </c>
      <c r="B58" s="4">
        <v>0</v>
      </c>
      <c r="C58" s="4">
        <v>0</v>
      </c>
      <c r="E58" s="26"/>
      <c r="F58" s="25"/>
      <c r="G58" s="26"/>
      <c r="H58" s="25"/>
      <c r="I58" s="25"/>
      <c r="J58" s="25"/>
      <c r="K58" s="25"/>
    </row>
    <row r="59" spans="1:11" x14ac:dyDescent="0.25">
      <c r="A59" s="2" t="s">
        <v>37</v>
      </c>
      <c r="B59" s="6">
        <v>0</v>
      </c>
      <c r="C59" s="19">
        <v>0</v>
      </c>
      <c r="E59" s="26"/>
      <c r="F59" s="25"/>
      <c r="G59" s="26"/>
      <c r="H59" s="25"/>
      <c r="I59" s="25"/>
      <c r="J59" s="25"/>
      <c r="K59" s="25"/>
    </row>
    <row r="60" spans="1:11" x14ac:dyDescent="0.25">
      <c r="A60" s="2" t="s">
        <v>38</v>
      </c>
      <c r="B60" s="6">
        <v>0</v>
      </c>
      <c r="C60" s="19">
        <v>0</v>
      </c>
      <c r="E60" s="26"/>
      <c r="F60" s="25"/>
      <c r="G60" s="26"/>
      <c r="H60" s="25"/>
      <c r="I60" s="25"/>
      <c r="J60" s="25"/>
      <c r="K60" s="25"/>
    </row>
    <row r="61" spans="1:11" ht="12.75" customHeight="1" x14ac:dyDescent="0.25">
      <c r="A61" s="2" t="s">
        <v>39</v>
      </c>
      <c r="B61" s="6">
        <v>0</v>
      </c>
      <c r="C61" s="19">
        <v>0</v>
      </c>
      <c r="E61" s="26"/>
      <c r="F61" s="25"/>
      <c r="G61" s="26"/>
      <c r="H61" s="25"/>
      <c r="I61" s="25"/>
      <c r="J61" s="25"/>
      <c r="K61" s="25"/>
    </row>
    <row r="62" spans="1:11" x14ac:dyDescent="0.25">
      <c r="A62" s="45"/>
      <c r="B62" s="46"/>
      <c r="C62" s="46"/>
      <c r="E62" s="26"/>
      <c r="F62" s="25"/>
      <c r="G62" s="26"/>
      <c r="H62" s="25"/>
      <c r="I62" s="25"/>
      <c r="J62" s="25"/>
      <c r="K62" s="25"/>
    </row>
    <row r="63" spans="1:11" x14ac:dyDescent="0.25">
      <c r="A63" s="1" t="s">
        <v>18</v>
      </c>
      <c r="B63" s="4">
        <v>9511834.8200000003</v>
      </c>
      <c r="C63" s="4">
        <v>14430899.129999999</v>
      </c>
      <c r="E63" s="26"/>
      <c r="F63" s="25"/>
      <c r="G63" s="26"/>
      <c r="H63" s="25"/>
      <c r="I63" s="25"/>
      <c r="J63" s="25"/>
      <c r="K63" s="25"/>
    </row>
    <row r="64" spans="1:11" x14ac:dyDescent="0.25">
      <c r="A64" s="2" t="s">
        <v>37</v>
      </c>
      <c r="B64" s="6">
        <v>7863589.1800000006</v>
      </c>
      <c r="C64" s="19">
        <v>12515803.859999999</v>
      </c>
      <c r="E64" s="26"/>
      <c r="F64" s="25"/>
      <c r="G64" s="26"/>
      <c r="H64" s="25"/>
      <c r="I64" s="25"/>
      <c r="J64" s="25"/>
      <c r="K64" s="25"/>
    </row>
    <row r="65" spans="1:11" x14ac:dyDescent="0.25">
      <c r="A65" s="2" t="s">
        <v>38</v>
      </c>
      <c r="B65" s="6">
        <v>1642260.04</v>
      </c>
      <c r="C65" s="19">
        <v>1915095.27</v>
      </c>
      <c r="E65" s="26"/>
      <c r="F65" s="25"/>
      <c r="G65" s="26"/>
      <c r="H65" s="25"/>
      <c r="I65" s="25"/>
      <c r="J65" s="25"/>
      <c r="K65" s="25"/>
    </row>
    <row r="66" spans="1:11" x14ac:dyDescent="0.25">
      <c r="A66" s="2" t="s">
        <v>40</v>
      </c>
      <c r="B66" s="6">
        <v>5985.6</v>
      </c>
      <c r="C66" s="6">
        <v>0</v>
      </c>
      <c r="E66" s="26"/>
      <c r="F66" s="25"/>
      <c r="G66" s="26"/>
      <c r="H66" s="25"/>
      <c r="I66" s="25"/>
      <c r="J66" s="25"/>
      <c r="K66" s="25"/>
    </row>
    <row r="67" spans="1:11" x14ac:dyDescent="0.25">
      <c r="A67" s="45"/>
      <c r="B67" s="45"/>
      <c r="C67" s="45"/>
      <c r="E67" s="26"/>
      <c r="F67" s="25"/>
      <c r="G67" s="26"/>
      <c r="H67" s="25"/>
      <c r="I67" s="25"/>
      <c r="J67" s="25"/>
      <c r="K67" s="25"/>
    </row>
    <row r="68" spans="1:11" x14ac:dyDescent="0.25">
      <c r="A68" s="1" t="s">
        <v>41</v>
      </c>
      <c r="B68" s="4">
        <v>-9511834.8200000003</v>
      </c>
      <c r="C68" s="4">
        <v>-14430899.129999999</v>
      </c>
      <c r="E68" s="26"/>
      <c r="F68" s="25"/>
      <c r="G68" s="26"/>
      <c r="H68" s="25"/>
      <c r="I68" s="25"/>
      <c r="J68" s="25"/>
      <c r="K68" s="25"/>
    </row>
    <row r="69" spans="1:11" x14ac:dyDescent="0.25">
      <c r="A69" s="45"/>
      <c r="B69" s="45"/>
      <c r="C69" s="45"/>
      <c r="E69" s="26"/>
      <c r="F69" s="25"/>
      <c r="G69" s="26"/>
      <c r="H69" s="25"/>
      <c r="I69" s="25"/>
      <c r="J69" s="25"/>
      <c r="K69" s="25"/>
    </row>
    <row r="70" spans="1:11" x14ac:dyDescent="0.25">
      <c r="A70" s="1" t="s">
        <v>42</v>
      </c>
      <c r="B70" s="1"/>
      <c r="C70" s="1"/>
      <c r="E70" s="26"/>
      <c r="F70" s="25"/>
      <c r="G70" s="26"/>
      <c r="H70" s="25"/>
      <c r="I70" s="25"/>
      <c r="J70" s="25"/>
      <c r="K70" s="25"/>
    </row>
    <row r="71" spans="1:11" ht="9" customHeight="1" x14ac:dyDescent="0.25">
      <c r="A71" s="1"/>
      <c r="B71" s="1"/>
      <c r="C71" s="1"/>
      <c r="E71" s="26"/>
      <c r="F71" s="25"/>
      <c r="G71" s="26"/>
      <c r="H71" s="25"/>
      <c r="I71" s="25"/>
      <c r="J71" s="25"/>
      <c r="K71" s="25"/>
    </row>
    <row r="72" spans="1:11" x14ac:dyDescent="0.25">
      <c r="A72" s="1" t="s">
        <v>6</v>
      </c>
      <c r="B72" s="4">
        <v>0</v>
      </c>
      <c r="C72" s="4">
        <v>353020.79</v>
      </c>
      <c r="E72" s="26"/>
      <c r="F72" s="25"/>
      <c r="G72" s="26"/>
      <c r="H72" s="25"/>
      <c r="I72" s="25"/>
      <c r="J72" s="25"/>
      <c r="K72" s="25"/>
    </row>
    <row r="73" spans="1:11" x14ac:dyDescent="0.25">
      <c r="A73" s="2" t="s">
        <v>43</v>
      </c>
      <c r="B73" s="19">
        <v>0</v>
      </c>
      <c r="C73" s="19">
        <v>0</v>
      </c>
      <c r="E73" s="26"/>
      <c r="F73" s="25"/>
      <c r="G73" s="26"/>
      <c r="H73" s="25"/>
      <c r="I73" s="25"/>
      <c r="J73" s="25"/>
      <c r="K73" s="25"/>
    </row>
    <row r="74" spans="1:11" x14ac:dyDescent="0.25">
      <c r="A74" s="2" t="s">
        <v>44</v>
      </c>
      <c r="B74" s="19">
        <v>0</v>
      </c>
      <c r="C74" s="19">
        <v>0</v>
      </c>
      <c r="E74" s="26"/>
      <c r="F74" s="25"/>
      <c r="G74" s="26"/>
      <c r="H74" s="25"/>
      <c r="I74" s="25"/>
      <c r="J74" s="25"/>
      <c r="K74" s="25"/>
    </row>
    <row r="75" spans="1:11" x14ac:dyDescent="0.25">
      <c r="A75" s="2" t="s">
        <v>45</v>
      </c>
      <c r="B75" s="19">
        <v>0</v>
      </c>
      <c r="C75" s="19">
        <v>0</v>
      </c>
      <c r="E75" s="26"/>
      <c r="F75" s="25"/>
      <c r="G75" s="26"/>
      <c r="H75" s="25"/>
      <c r="I75" s="25"/>
      <c r="J75" s="25"/>
      <c r="K75" s="25"/>
    </row>
    <row r="76" spans="1:11" x14ac:dyDescent="0.25">
      <c r="A76" s="2" t="s">
        <v>46</v>
      </c>
      <c r="B76" s="6">
        <v>0</v>
      </c>
      <c r="C76" s="6">
        <v>353020.79</v>
      </c>
      <c r="E76" s="26"/>
      <c r="F76" s="25"/>
      <c r="G76" s="26"/>
      <c r="H76" s="25"/>
      <c r="I76" s="25"/>
      <c r="J76" s="25"/>
      <c r="K76" s="25"/>
    </row>
    <row r="77" spans="1:11" ht="10.5" customHeight="1" x14ac:dyDescent="0.25">
      <c r="A77" s="2"/>
      <c r="B77" s="2"/>
      <c r="C77" s="2"/>
      <c r="E77" s="26"/>
      <c r="F77" s="25"/>
      <c r="G77" s="26"/>
      <c r="H77" s="25"/>
      <c r="I77" s="25"/>
      <c r="J77" s="25"/>
      <c r="K77" s="25"/>
    </row>
    <row r="78" spans="1:11" x14ac:dyDescent="0.25">
      <c r="A78" s="1" t="s">
        <v>18</v>
      </c>
      <c r="B78" s="4">
        <v>46298253.789999999</v>
      </c>
      <c r="C78" s="4">
        <v>39178433.019999996</v>
      </c>
      <c r="E78" s="26"/>
      <c r="F78" s="25"/>
      <c r="G78" s="26"/>
      <c r="H78" s="25"/>
      <c r="I78" s="25"/>
      <c r="J78" s="25"/>
      <c r="K78" s="25"/>
    </row>
    <row r="79" spans="1:11" x14ac:dyDescent="0.25">
      <c r="A79" s="2" t="s">
        <v>47</v>
      </c>
      <c r="B79" s="47">
        <v>0</v>
      </c>
      <c r="C79" s="4">
        <v>0</v>
      </c>
      <c r="E79" s="26"/>
      <c r="F79" s="25"/>
      <c r="G79" s="26"/>
      <c r="H79" s="25"/>
      <c r="I79" s="25"/>
      <c r="J79" s="25"/>
      <c r="K79" s="25"/>
    </row>
    <row r="80" spans="1:11" x14ac:dyDescent="0.25">
      <c r="A80" s="2" t="s">
        <v>44</v>
      </c>
      <c r="B80" s="48">
        <v>0</v>
      </c>
      <c r="C80" s="19">
        <v>0</v>
      </c>
      <c r="E80" s="26"/>
      <c r="F80" s="25"/>
      <c r="G80" s="26"/>
      <c r="H80" s="25"/>
      <c r="I80" s="25"/>
      <c r="J80" s="25"/>
      <c r="K80" s="25"/>
    </row>
    <row r="81" spans="1:11" x14ac:dyDescent="0.25">
      <c r="A81" s="2" t="s">
        <v>45</v>
      </c>
      <c r="B81" s="2">
        <v>0</v>
      </c>
      <c r="C81" s="2">
        <v>0</v>
      </c>
      <c r="E81" s="26"/>
      <c r="F81" s="25"/>
      <c r="G81" s="26"/>
      <c r="H81" s="25"/>
      <c r="I81" s="25"/>
      <c r="J81" s="25"/>
      <c r="K81" s="25"/>
    </row>
    <row r="82" spans="1:11" x14ac:dyDescent="0.25">
      <c r="A82" s="2" t="s">
        <v>48</v>
      </c>
      <c r="B82" s="6">
        <v>46298253.789999999</v>
      </c>
      <c r="C82" s="46">
        <v>39178433.019999996</v>
      </c>
      <c r="E82" s="26"/>
      <c r="F82" s="25"/>
      <c r="G82" s="26"/>
      <c r="H82" s="25"/>
      <c r="I82" s="25"/>
      <c r="J82" s="25"/>
      <c r="K82" s="25"/>
    </row>
    <row r="83" spans="1:11" x14ac:dyDescent="0.25">
      <c r="A83" s="45"/>
      <c r="B83" s="45"/>
      <c r="C83" s="45"/>
      <c r="E83" s="26"/>
      <c r="F83" s="25"/>
      <c r="G83" s="26"/>
      <c r="H83" s="25"/>
      <c r="I83" s="25"/>
      <c r="J83" s="25"/>
      <c r="K83" s="25"/>
    </row>
    <row r="84" spans="1:11" x14ac:dyDescent="0.25">
      <c r="A84" s="1" t="s">
        <v>49</v>
      </c>
      <c r="B84" s="4">
        <v>-46298253.789999999</v>
      </c>
      <c r="C84" s="4">
        <v>-38825412.229999997</v>
      </c>
      <c r="E84" s="26"/>
      <c r="F84" s="25"/>
      <c r="G84" s="26"/>
      <c r="H84" s="25"/>
      <c r="I84" s="25"/>
      <c r="J84" s="25"/>
      <c r="K84" s="25"/>
    </row>
    <row r="85" spans="1:11" x14ac:dyDescent="0.25">
      <c r="A85" s="2"/>
      <c r="B85" s="2"/>
      <c r="C85" s="2"/>
      <c r="E85" s="26"/>
      <c r="F85" s="25"/>
      <c r="G85" s="26"/>
      <c r="H85" s="25"/>
      <c r="I85" s="25"/>
      <c r="J85" s="25"/>
      <c r="K85" s="25"/>
    </row>
    <row r="86" spans="1:11" ht="21.75" customHeight="1" x14ac:dyDescent="0.25">
      <c r="A86" s="20" t="s">
        <v>50</v>
      </c>
      <c r="B86" s="21">
        <v>5153022.8200000077</v>
      </c>
      <c r="C86" s="21">
        <v>-22986376.340000015</v>
      </c>
      <c r="E86" s="26"/>
      <c r="F86" s="25"/>
      <c r="G86" s="26"/>
      <c r="H86" s="25"/>
      <c r="I86" s="25"/>
      <c r="J86" s="25"/>
      <c r="K86" s="25"/>
    </row>
    <row r="87" spans="1:11" x14ac:dyDescent="0.25">
      <c r="A87" s="22"/>
      <c r="B87" s="22"/>
      <c r="C87" s="22"/>
      <c r="E87" s="26"/>
    </row>
    <row r="88" spans="1:11" ht="18.75" customHeight="1" x14ac:dyDescent="0.25">
      <c r="A88" s="20" t="s">
        <v>51</v>
      </c>
      <c r="B88" s="50">
        <v>2228250.71</v>
      </c>
      <c r="C88" s="51">
        <v>25214627.050000001</v>
      </c>
      <c r="D88" s="52" t="s">
        <v>52</v>
      </c>
      <c r="E88" s="26"/>
    </row>
    <row r="89" spans="1:11" ht="17.25" customHeight="1" x14ac:dyDescent="0.25">
      <c r="A89" s="20" t="s">
        <v>53</v>
      </c>
      <c r="B89" s="50">
        <v>7381273.5300000077</v>
      </c>
      <c r="C89" s="50">
        <v>2228250.71</v>
      </c>
      <c r="D89" s="53" t="s">
        <v>52</v>
      </c>
      <c r="E89" s="26"/>
    </row>
    <row r="90" spans="1:11" x14ac:dyDescent="0.25">
      <c r="A90" s="54"/>
      <c r="B90" s="27"/>
      <c r="C90" s="55"/>
    </row>
    <row r="91" spans="1:11" ht="24" customHeight="1" x14ac:dyDescent="0.25">
      <c r="A91" s="876" t="s">
        <v>54</v>
      </c>
      <c r="B91" s="876"/>
      <c r="C91" s="876"/>
    </row>
    <row r="92" spans="1:11" x14ac:dyDescent="0.25">
      <c r="A92" s="54"/>
      <c r="B92" s="56"/>
      <c r="C92" s="57"/>
    </row>
    <row r="93" spans="1:11" ht="14.25" customHeight="1" x14ac:dyDescent="0.25">
      <c r="A93" s="54"/>
      <c r="B93" s="56"/>
      <c r="C93" s="58"/>
      <c r="D93" s="53"/>
    </row>
    <row r="94" spans="1:11" x14ac:dyDescent="0.25">
      <c r="A94" s="1"/>
      <c r="B94" s="18"/>
      <c r="C94" s="18"/>
      <c r="E94" s="26"/>
      <c r="F94" s="25"/>
      <c r="G94" s="26"/>
      <c r="H94" s="25"/>
      <c r="I94" s="25"/>
      <c r="J94" s="25"/>
      <c r="K94" s="25"/>
    </row>
    <row r="95" spans="1:11" x14ac:dyDescent="0.25">
      <c r="A95" s="1"/>
      <c r="B95" s="18"/>
      <c r="C95" s="18"/>
      <c r="E95" s="26"/>
      <c r="F95" s="25"/>
      <c r="G95" s="26"/>
      <c r="H95" s="25"/>
      <c r="I95" s="25"/>
      <c r="J95" s="25"/>
      <c r="K95" s="25"/>
    </row>
    <row r="96" spans="1:11" x14ac:dyDescent="0.25">
      <c r="A96" s="1"/>
      <c r="B96" s="18"/>
      <c r="C96" s="18"/>
      <c r="E96" s="26"/>
      <c r="F96" s="25"/>
      <c r="G96" s="26"/>
      <c r="H96" s="25"/>
      <c r="I96" s="25"/>
      <c r="J96" s="25"/>
      <c r="K96" s="25"/>
    </row>
    <row r="97" spans="1:11" x14ac:dyDescent="0.25">
      <c r="A97" s="1"/>
      <c r="B97" s="18"/>
      <c r="C97" s="18"/>
      <c r="E97" s="26"/>
      <c r="F97" s="25"/>
      <c r="G97" s="26"/>
      <c r="H97" s="25"/>
      <c r="I97" s="25"/>
      <c r="J97" s="25"/>
      <c r="K97" s="25"/>
    </row>
  </sheetData>
  <mergeCells count="11">
    <mergeCell ref="I25:K25"/>
    <mergeCell ref="I26:K26"/>
    <mergeCell ref="I27:K27"/>
    <mergeCell ref="I28:K28"/>
    <mergeCell ref="A91:C91"/>
    <mergeCell ref="I24:K24"/>
    <mergeCell ref="A6:C6"/>
    <mergeCell ref="A7:C7"/>
    <mergeCell ref="A8:C8"/>
    <mergeCell ref="A9:C9"/>
    <mergeCell ref="A10:C10"/>
  </mergeCells>
  <pageMargins left="0.82677165354330717" right="0.70866141732283472" top="0.6692913385826772" bottom="0.15748031496062992" header="0.62992125984251968" footer="0.28000000000000003"/>
  <pageSetup fitToHeight="0" orientation="portrait" horizontalDpi="300" verticalDpi="300" r:id="rId1"/>
  <headerFooter>
    <oddFooter>&amp;C&amp;P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2"/>
  <sheetViews>
    <sheetView workbookViewId="0">
      <selection sqref="A1:C1"/>
    </sheetView>
  </sheetViews>
  <sheetFormatPr baseColWidth="10" defaultRowHeight="15" x14ac:dyDescent="0.25"/>
  <cols>
    <col min="1" max="1" width="18.42578125" style="608" customWidth="1"/>
    <col min="2" max="2" width="83.7109375" style="605" customWidth="1"/>
    <col min="3" max="3" width="18.7109375" style="609" customWidth="1"/>
    <col min="4" max="4" width="2.7109375" customWidth="1"/>
    <col min="252" max="252" width="18.42578125" customWidth="1"/>
    <col min="253" max="253" width="83.7109375" customWidth="1"/>
    <col min="254" max="254" width="18.7109375" customWidth="1"/>
    <col min="255" max="255" width="2.7109375" customWidth="1"/>
    <col min="256" max="256" width="23.85546875" bestFit="1" customWidth="1"/>
    <col min="508" max="508" width="18.42578125" customWidth="1"/>
    <col min="509" max="509" width="83.7109375" customWidth="1"/>
    <col min="510" max="510" width="18.7109375" customWidth="1"/>
    <col min="511" max="511" width="2.7109375" customWidth="1"/>
    <col min="512" max="512" width="23.85546875" bestFit="1" customWidth="1"/>
    <col min="764" max="764" width="18.42578125" customWidth="1"/>
    <col min="765" max="765" width="83.7109375" customWidth="1"/>
    <col min="766" max="766" width="18.7109375" customWidth="1"/>
    <col min="767" max="767" width="2.7109375" customWidth="1"/>
    <col min="768" max="768" width="23.85546875" bestFit="1" customWidth="1"/>
    <col min="1020" max="1020" width="18.42578125" customWidth="1"/>
    <col min="1021" max="1021" width="83.7109375" customWidth="1"/>
    <col min="1022" max="1022" width="18.7109375" customWidth="1"/>
    <col min="1023" max="1023" width="2.7109375" customWidth="1"/>
    <col min="1024" max="1024" width="23.85546875" bestFit="1" customWidth="1"/>
    <col min="1276" max="1276" width="18.42578125" customWidth="1"/>
    <col min="1277" max="1277" width="83.7109375" customWidth="1"/>
    <col min="1278" max="1278" width="18.7109375" customWidth="1"/>
    <col min="1279" max="1279" width="2.7109375" customWidth="1"/>
    <col min="1280" max="1280" width="23.85546875" bestFit="1" customWidth="1"/>
    <col min="1532" max="1532" width="18.42578125" customWidth="1"/>
    <col min="1533" max="1533" width="83.7109375" customWidth="1"/>
    <col min="1534" max="1534" width="18.7109375" customWidth="1"/>
    <col min="1535" max="1535" width="2.7109375" customWidth="1"/>
    <col min="1536" max="1536" width="23.85546875" bestFit="1" customWidth="1"/>
    <col min="1788" max="1788" width="18.42578125" customWidth="1"/>
    <col min="1789" max="1789" width="83.7109375" customWidth="1"/>
    <col min="1790" max="1790" width="18.7109375" customWidth="1"/>
    <col min="1791" max="1791" width="2.7109375" customWidth="1"/>
    <col min="1792" max="1792" width="23.85546875" bestFit="1" customWidth="1"/>
    <col min="2044" max="2044" width="18.42578125" customWidth="1"/>
    <col min="2045" max="2045" width="83.7109375" customWidth="1"/>
    <col min="2046" max="2046" width="18.7109375" customWidth="1"/>
    <col min="2047" max="2047" width="2.7109375" customWidth="1"/>
    <col min="2048" max="2048" width="23.85546875" bestFit="1" customWidth="1"/>
    <col min="2300" max="2300" width="18.42578125" customWidth="1"/>
    <col min="2301" max="2301" width="83.7109375" customWidth="1"/>
    <col min="2302" max="2302" width="18.7109375" customWidth="1"/>
    <col min="2303" max="2303" width="2.7109375" customWidth="1"/>
    <col min="2304" max="2304" width="23.85546875" bestFit="1" customWidth="1"/>
    <col min="2556" max="2556" width="18.42578125" customWidth="1"/>
    <col min="2557" max="2557" width="83.7109375" customWidth="1"/>
    <col min="2558" max="2558" width="18.7109375" customWidth="1"/>
    <col min="2559" max="2559" width="2.7109375" customWidth="1"/>
    <col min="2560" max="2560" width="23.85546875" bestFit="1" customWidth="1"/>
    <col min="2812" max="2812" width="18.42578125" customWidth="1"/>
    <col min="2813" max="2813" width="83.7109375" customWidth="1"/>
    <col min="2814" max="2814" width="18.7109375" customWidth="1"/>
    <col min="2815" max="2815" width="2.7109375" customWidth="1"/>
    <col min="2816" max="2816" width="23.85546875" bestFit="1" customWidth="1"/>
    <col min="3068" max="3068" width="18.42578125" customWidth="1"/>
    <col min="3069" max="3069" width="83.7109375" customWidth="1"/>
    <col min="3070" max="3070" width="18.7109375" customWidth="1"/>
    <col min="3071" max="3071" width="2.7109375" customWidth="1"/>
    <col min="3072" max="3072" width="23.85546875" bestFit="1" customWidth="1"/>
    <col min="3324" max="3324" width="18.42578125" customWidth="1"/>
    <col min="3325" max="3325" width="83.7109375" customWidth="1"/>
    <col min="3326" max="3326" width="18.7109375" customWidth="1"/>
    <col min="3327" max="3327" width="2.7109375" customWidth="1"/>
    <col min="3328" max="3328" width="23.85546875" bestFit="1" customWidth="1"/>
    <col min="3580" max="3580" width="18.42578125" customWidth="1"/>
    <col min="3581" max="3581" width="83.7109375" customWidth="1"/>
    <col min="3582" max="3582" width="18.7109375" customWidth="1"/>
    <col min="3583" max="3583" width="2.7109375" customWidth="1"/>
    <col min="3584" max="3584" width="23.85546875" bestFit="1" customWidth="1"/>
    <col min="3836" max="3836" width="18.42578125" customWidth="1"/>
    <col min="3837" max="3837" width="83.7109375" customWidth="1"/>
    <col min="3838" max="3838" width="18.7109375" customWidth="1"/>
    <col min="3839" max="3839" width="2.7109375" customWidth="1"/>
    <col min="3840" max="3840" width="23.85546875" bestFit="1" customWidth="1"/>
    <col min="4092" max="4092" width="18.42578125" customWidth="1"/>
    <col min="4093" max="4093" width="83.7109375" customWidth="1"/>
    <col min="4094" max="4094" width="18.7109375" customWidth="1"/>
    <col min="4095" max="4095" width="2.7109375" customWidth="1"/>
    <col min="4096" max="4096" width="23.85546875" bestFit="1" customWidth="1"/>
    <col min="4348" max="4348" width="18.42578125" customWidth="1"/>
    <col min="4349" max="4349" width="83.7109375" customWidth="1"/>
    <col min="4350" max="4350" width="18.7109375" customWidth="1"/>
    <col min="4351" max="4351" width="2.7109375" customWidth="1"/>
    <col min="4352" max="4352" width="23.85546875" bestFit="1" customWidth="1"/>
    <col min="4604" max="4604" width="18.42578125" customWidth="1"/>
    <col min="4605" max="4605" width="83.7109375" customWidth="1"/>
    <col min="4606" max="4606" width="18.7109375" customWidth="1"/>
    <col min="4607" max="4607" width="2.7109375" customWidth="1"/>
    <col min="4608" max="4608" width="23.85546875" bestFit="1" customWidth="1"/>
    <col min="4860" max="4860" width="18.42578125" customWidth="1"/>
    <col min="4861" max="4861" width="83.7109375" customWidth="1"/>
    <col min="4862" max="4862" width="18.7109375" customWidth="1"/>
    <col min="4863" max="4863" width="2.7109375" customWidth="1"/>
    <col min="4864" max="4864" width="23.85546875" bestFit="1" customWidth="1"/>
    <col min="5116" max="5116" width="18.42578125" customWidth="1"/>
    <col min="5117" max="5117" width="83.7109375" customWidth="1"/>
    <col min="5118" max="5118" width="18.7109375" customWidth="1"/>
    <col min="5119" max="5119" width="2.7109375" customWidth="1"/>
    <col min="5120" max="5120" width="23.85546875" bestFit="1" customWidth="1"/>
    <col min="5372" max="5372" width="18.42578125" customWidth="1"/>
    <col min="5373" max="5373" width="83.7109375" customWidth="1"/>
    <col min="5374" max="5374" width="18.7109375" customWidth="1"/>
    <col min="5375" max="5375" width="2.7109375" customWidth="1"/>
    <col min="5376" max="5376" width="23.85546875" bestFit="1" customWidth="1"/>
    <col min="5628" max="5628" width="18.42578125" customWidth="1"/>
    <col min="5629" max="5629" width="83.7109375" customWidth="1"/>
    <col min="5630" max="5630" width="18.7109375" customWidth="1"/>
    <col min="5631" max="5631" width="2.7109375" customWidth="1"/>
    <col min="5632" max="5632" width="23.85546875" bestFit="1" customWidth="1"/>
    <col min="5884" max="5884" width="18.42578125" customWidth="1"/>
    <col min="5885" max="5885" width="83.7109375" customWidth="1"/>
    <col min="5886" max="5886" width="18.7109375" customWidth="1"/>
    <col min="5887" max="5887" width="2.7109375" customWidth="1"/>
    <col min="5888" max="5888" width="23.85546875" bestFit="1" customWidth="1"/>
    <col min="6140" max="6140" width="18.42578125" customWidth="1"/>
    <col min="6141" max="6141" width="83.7109375" customWidth="1"/>
    <col min="6142" max="6142" width="18.7109375" customWidth="1"/>
    <col min="6143" max="6143" width="2.7109375" customWidth="1"/>
    <col min="6144" max="6144" width="23.85546875" bestFit="1" customWidth="1"/>
    <col min="6396" max="6396" width="18.42578125" customWidth="1"/>
    <col min="6397" max="6397" width="83.7109375" customWidth="1"/>
    <col min="6398" max="6398" width="18.7109375" customWidth="1"/>
    <col min="6399" max="6399" width="2.7109375" customWidth="1"/>
    <col min="6400" max="6400" width="23.85546875" bestFit="1" customWidth="1"/>
    <col min="6652" max="6652" width="18.42578125" customWidth="1"/>
    <col min="6653" max="6653" width="83.7109375" customWidth="1"/>
    <col min="6654" max="6654" width="18.7109375" customWidth="1"/>
    <col min="6655" max="6655" width="2.7109375" customWidth="1"/>
    <col min="6656" max="6656" width="23.85546875" bestFit="1" customWidth="1"/>
    <col min="6908" max="6908" width="18.42578125" customWidth="1"/>
    <col min="6909" max="6909" width="83.7109375" customWidth="1"/>
    <col min="6910" max="6910" width="18.7109375" customWidth="1"/>
    <col min="6911" max="6911" width="2.7109375" customWidth="1"/>
    <col min="6912" max="6912" width="23.85546875" bestFit="1" customWidth="1"/>
    <col min="7164" max="7164" width="18.42578125" customWidth="1"/>
    <col min="7165" max="7165" width="83.7109375" customWidth="1"/>
    <col min="7166" max="7166" width="18.7109375" customWidth="1"/>
    <col min="7167" max="7167" width="2.7109375" customWidth="1"/>
    <col min="7168" max="7168" width="23.85546875" bestFit="1" customWidth="1"/>
    <col min="7420" max="7420" width="18.42578125" customWidth="1"/>
    <col min="7421" max="7421" width="83.7109375" customWidth="1"/>
    <col min="7422" max="7422" width="18.7109375" customWidth="1"/>
    <col min="7423" max="7423" width="2.7109375" customWidth="1"/>
    <col min="7424" max="7424" width="23.85546875" bestFit="1" customWidth="1"/>
    <col min="7676" max="7676" width="18.42578125" customWidth="1"/>
    <col min="7677" max="7677" width="83.7109375" customWidth="1"/>
    <col min="7678" max="7678" width="18.7109375" customWidth="1"/>
    <col min="7679" max="7679" width="2.7109375" customWidth="1"/>
    <col min="7680" max="7680" width="23.85546875" bestFit="1" customWidth="1"/>
    <col min="7932" max="7932" width="18.42578125" customWidth="1"/>
    <col min="7933" max="7933" width="83.7109375" customWidth="1"/>
    <col min="7934" max="7934" width="18.7109375" customWidth="1"/>
    <col min="7935" max="7935" width="2.7109375" customWidth="1"/>
    <col min="7936" max="7936" width="23.85546875" bestFit="1" customWidth="1"/>
    <col min="8188" max="8188" width="18.42578125" customWidth="1"/>
    <col min="8189" max="8189" width="83.7109375" customWidth="1"/>
    <col min="8190" max="8190" width="18.7109375" customWidth="1"/>
    <col min="8191" max="8191" width="2.7109375" customWidth="1"/>
    <col min="8192" max="8192" width="23.85546875" bestFit="1" customWidth="1"/>
    <col min="8444" max="8444" width="18.42578125" customWidth="1"/>
    <col min="8445" max="8445" width="83.7109375" customWidth="1"/>
    <col min="8446" max="8446" width="18.7109375" customWidth="1"/>
    <col min="8447" max="8447" width="2.7109375" customWidth="1"/>
    <col min="8448" max="8448" width="23.85546875" bestFit="1" customWidth="1"/>
    <col min="8700" max="8700" width="18.42578125" customWidth="1"/>
    <col min="8701" max="8701" width="83.7109375" customWidth="1"/>
    <col min="8702" max="8702" width="18.7109375" customWidth="1"/>
    <col min="8703" max="8703" width="2.7109375" customWidth="1"/>
    <col min="8704" max="8704" width="23.85546875" bestFit="1" customWidth="1"/>
    <col min="8956" max="8956" width="18.42578125" customWidth="1"/>
    <col min="8957" max="8957" width="83.7109375" customWidth="1"/>
    <col min="8958" max="8958" width="18.7109375" customWidth="1"/>
    <col min="8959" max="8959" width="2.7109375" customWidth="1"/>
    <col min="8960" max="8960" width="23.85546875" bestFit="1" customWidth="1"/>
    <col min="9212" max="9212" width="18.42578125" customWidth="1"/>
    <col min="9213" max="9213" width="83.7109375" customWidth="1"/>
    <col min="9214" max="9214" width="18.7109375" customWidth="1"/>
    <col min="9215" max="9215" width="2.7109375" customWidth="1"/>
    <col min="9216" max="9216" width="23.85546875" bestFit="1" customWidth="1"/>
    <col min="9468" max="9468" width="18.42578125" customWidth="1"/>
    <col min="9469" max="9469" width="83.7109375" customWidth="1"/>
    <col min="9470" max="9470" width="18.7109375" customWidth="1"/>
    <col min="9471" max="9471" width="2.7109375" customWidth="1"/>
    <col min="9472" max="9472" width="23.85546875" bestFit="1" customWidth="1"/>
    <col min="9724" max="9724" width="18.42578125" customWidth="1"/>
    <col min="9725" max="9725" width="83.7109375" customWidth="1"/>
    <col min="9726" max="9726" width="18.7109375" customWidth="1"/>
    <col min="9727" max="9727" width="2.7109375" customWidth="1"/>
    <col min="9728" max="9728" width="23.85546875" bestFit="1" customWidth="1"/>
    <col min="9980" max="9980" width="18.42578125" customWidth="1"/>
    <col min="9981" max="9981" width="83.7109375" customWidth="1"/>
    <col min="9982" max="9982" width="18.7109375" customWidth="1"/>
    <col min="9983" max="9983" width="2.7109375" customWidth="1"/>
    <col min="9984" max="9984" width="23.85546875" bestFit="1" customWidth="1"/>
    <col min="10236" max="10236" width="18.42578125" customWidth="1"/>
    <col min="10237" max="10237" width="83.7109375" customWidth="1"/>
    <col min="10238" max="10238" width="18.7109375" customWidth="1"/>
    <col min="10239" max="10239" width="2.7109375" customWidth="1"/>
    <col min="10240" max="10240" width="23.85546875" bestFit="1" customWidth="1"/>
    <col min="10492" max="10492" width="18.42578125" customWidth="1"/>
    <col min="10493" max="10493" width="83.7109375" customWidth="1"/>
    <col min="10494" max="10494" width="18.7109375" customWidth="1"/>
    <col min="10495" max="10495" width="2.7109375" customWidth="1"/>
    <col min="10496" max="10496" width="23.85546875" bestFit="1" customWidth="1"/>
    <col min="10748" max="10748" width="18.42578125" customWidth="1"/>
    <col min="10749" max="10749" width="83.7109375" customWidth="1"/>
    <col min="10750" max="10750" width="18.7109375" customWidth="1"/>
    <col min="10751" max="10751" width="2.7109375" customWidth="1"/>
    <col min="10752" max="10752" width="23.85546875" bestFit="1" customWidth="1"/>
    <col min="11004" max="11004" width="18.42578125" customWidth="1"/>
    <col min="11005" max="11005" width="83.7109375" customWidth="1"/>
    <col min="11006" max="11006" width="18.7109375" customWidth="1"/>
    <col min="11007" max="11007" width="2.7109375" customWidth="1"/>
    <col min="11008" max="11008" width="23.85546875" bestFit="1" customWidth="1"/>
    <col min="11260" max="11260" width="18.42578125" customWidth="1"/>
    <col min="11261" max="11261" width="83.7109375" customWidth="1"/>
    <col min="11262" max="11262" width="18.7109375" customWidth="1"/>
    <col min="11263" max="11263" width="2.7109375" customWidth="1"/>
    <col min="11264" max="11264" width="23.85546875" bestFit="1" customWidth="1"/>
    <col min="11516" max="11516" width="18.42578125" customWidth="1"/>
    <col min="11517" max="11517" width="83.7109375" customWidth="1"/>
    <col min="11518" max="11518" width="18.7109375" customWidth="1"/>
    <col min="11519" max="11519" width="2.7109375" customWidth="1"/>
    <col min="11520" max="11520" width="23.85546875" bestFit="1" customWidth="1"/>
    <col min="11772" max="11772" width="18.42578125" customWidth="1"/>
    <col min="11773" max="11773" width="83.7109375" customWidth="1"/>
    <col min="11774" max="11774" width="18.7109375" customWidth="1"/>
    <col min="11775" max="11775" width="2.7109375" customWidth="1"/>
    <col min="11776" max="11776" width="23.85546875" bestFit="1" customWidth="1"/>
    <col min="12028" max="12028" width="18.42578125" customWidth="1"/>
    <col min="12029" max="12029" width="83.7109375" customWidth="1"/>
    <col min="12030" max="12030" width="18.7109375" customWidth="1"/>
    <col min="12031" max="12031" width="2.7109375" customWidth="1"/>
    <col min="12032" max="12032" width="23.85546875" bestFit="1" customWidth="1"/>
    <col min="12284" max="12284" width="18.42578125" customWidth="1"/>
    <col min="12285" max="12285" width="83.7109375" customWidth="1"/>
    <col min="12286" max="12286" width="18.7109375" customWidth="1"/>
    <col min="12287" max="12287" width="2.7109375" customWidth="1"/>
    <col min="12288" max="12288" width="23.85546875" bestFit="1" customWidth="1"/>
    <col min="12540" max="12540" width="18.42578125" customWidth="1"/>
    <col min="12541" max="12541" width="83.7109375" customWidth="1"/>
    <col min="12542" max="12542" width="18.7109375" customWidth="1"/>
    <col min="12543" max="12543" width="2.7109375" customWidth="1"/>
    <col min="12544" max="12544" width="23.85546875" bestFit="1" customWidth="1"/>
    <col min="12796" max="12796" width="18.42578125" customWidth="1"/>
    <col min="12797" max="12797" width="83.7109375" customWidth="1"/>
    <col min="12798" max="12798" width="18.7109375" customWidth="1"/>
    <col min="12799" max="12799" width="2.7109375" customWidth="1"/>
    <col min="12800" max="12800" width="23.85546875" bestFit="1" customWidth="1"/>
    <col min="13052" max="13052" width="18.42578125" customWidth="1"/>
    <col min="13053" max="13053" width="83.7109375" customWidth="1"/>
    <col min="13054" max="13054" width="18.7109375" customWidth="1"/>
    <col min="13055" max="13055" width="2.7109375" customWidth="1"/>
    <col min="13056" max="13056" width="23.85546875" bestFit="1" customWidth="1"/>
    <col min="13308" max="13308" width="18.42578125" customWidth="1"/>
    <col min="13309" max="13309" width="83.7109375" customWidth="1"/>
    <col min="13310" max="13310" width="18.7109375" customWidth="1"/>
    <col min="13311" max="13311" width="2.7109375" customWidth="1"/>
    <col min="13312" max="13312" width="23.85546875" bestFit="1" customWidth="1"/>
    <col min="13564" max="13564" width="18.42578125" customWidth="1"/>
    <col min="13565" max="13565" width="83.7109375" customWidth="1"/>
    <col min="13566" max="13566" width="18.7109375" customWidth="1"/>
    <col min="13567" max="13567" width="2.7109375" customWidth="1"/>
    <col min="13568" max="13568" width="23.85546875" bestFit="1" customWidth="1"/>
    <col min="13820" max="13820" width="18.42578125" customWidth="1"/>
    <col min="13821" max="13821" width="83.7109375" customWidth="1"/>
    <col min="13822" max="13822" width="18.7109375" customWidth="1"/>
    <col min="13823" max="13823" width="2.7109375" customWidth="1"/>
    <col min="13824" max="13824" width="23.85546875" bestFit="1" customWidth="1"/>
    <col min="14076" max="14076" width="18.42578125" customWidth="1"/>
    <col min="14077" max="14077" width="83.7109375" customWidth="1"/>
    <col min="14078" max="14078" width="18.7109375" customWidth="1"/>
    <col min="14079" max="14079" width="2.7109375" customWidth="1"/>
    <col min="14080" max="14080" width="23.85546875" bestFit="1" customWidth="1"/>
    <col min="14332" max="14332" width="18.42578125" customWidth="1"/>
    <col min="14333" max="14333" width="83.7109375" customWidth="1"/>
    <col min="14334" max="14334" width="18.7109375" customWidth="1"/>
    <col min="14335" max="14335" width="2.7109375" customWidth="1"/>
    <col min="14336" max="14336" width="23.85546875" bestFit="1" customWidth="1"/>
    <col min="14588" max="14588" width="18.42578125" customWidth="1"/>
    <col min="14589" max="14589" width="83.7109375" customWidth="1"/>
    <col min="14590" max="14590" width="18.7109375" customWidth="1"/>
    <col min="14591" max="14591" width="2.7109375" customWidth="1"/>
    <col min="14592" max="14592" width="23.85546875" bestFit="1" customWidth="1"/>
    <col min="14844" max="14844" width="18.42578125" customWidth="1"/>
    <col min="14845" max="14845" width="83.7109375" customWidth="1"/>
    <col min="14846" max="14846" width="18.7109375" customWidth="1"/>
    <col min="14847" max="14847" width="2.7109375" customWidth="1"/>
    <col min="14848" max="14848" width="23.85546875" bestFit="1" customWidth="1"/>
    <col min="15100" max="15100" width="18.42578125" customWidth="1"/>
    <col min="15101" max="15101" width="83.7109375" customWidth="1"/>
    <col min="15102" max="15102" width="18.7109375" customWidth="1"/>
    <col min="15103" max="15103" width="2.7109375" customWidth="1"/>
    <col min="15104" max="15104" width="23.85546875" bestFit="1" customWidth="1"/>
    <col min="15356" max="15356" width="18.42578125" customWidth="1"/>
    <col min="15357" max="15357" width="83.7109375" customWidth="1"/>
    <col min="15358" max="15358" width="18.7109375" customWidth="1"/>
    <col min="15359" max="15359" width="2.7109375" customWidth="1"/>
    <col min="15360" max="15360" width="23.85546875" bestFit="1" customWidth="1"/>
    <col min="15612" max="15612" width="18.42578125" customWidth="1"/>
    <col min="15613" max="15613" width="83.7109375" customWidth="1"/>
    <col min="15614" max="15614" width="18.7109375" customWidth="1"/>
    <col min="15615" max="15615" width="2.7109375" customWidth="1"/>
    <col min="15616" max="15616" width="23.85546875" bestFit="1" customWidth="1"/>
    <col min="15868" max="15868" width="18.42578125" customWidth="1"/>
    <col min="15869" max="15869" width="83.7109375" customWidth="1"/>
    <col min="15870" max="15870" width="18.7109375" customWidth="1"/>
    <col min="15871" max="15871" width="2.7109375" customWidth="1"/>
    <col min="15872" max="15872" width="23.85546875" bestFit="1" customWidth="1"/>
    <col min="16124" max="16124" width="18.42578125" customWidth="1"/>
    <col min="16125" max="16125" width="83.7109375" customWidth="1"/>
    <col min="16126" max="16126" width="18.7109375" customWidth="1"/>
    <col min="16127" max="16127" width="2.7109375" customWidth="1"/>
    <col min="16128" max="16128" width="23.85546875" bestFit="1" customWidth="1"/>
  </cols>
  <sheetData>
    <row r="1" spans="1:4" x14ac:dyDescent="0.25">
      <c r="A1" s="877" t="s">
        <v>1127</v>
      </c>
      <c r="B1" s="877"/>
      <c r="C1" s="877"/>
      <c r="D1" s="578"/>
    </row>
    <row r="2" spans="1:4" x14ac:dyDescent="0.25">
      <c r="A2" s="878" t="s">
        <v>1128</v>
      </c>
      <c r="B2" s="878"/>
      <c r="C2" s="878"/>
      <c r="D2" s="579"/>
    </row>
    <row r="3" spans="1:4" x14ac:dyDescent="0.25">
      <c r="A3" s="878" t="s">
        <v>58</v>
      </c>
      <c r="B3" s="878"/>
      <c r="C3" s="878"/>
      <c r="D3" s="579"/>
    </row>
    <row r="4" spans="1:4" ht="18" x14ac:dyDescent="0.25">
      <c r="A4" s="879"/>
      <c r="B4" s="879"/>
      <c r="C4" s="879"/>
      <c r="D4" s="580"/>
    </row>
    <row r="5" spans="1:4" s="621" customFormat="1" x14ac:dyDescent="0.25">
      <c r="A5" s="581" t="s">
        <v>1129</v>
      </c>
      <c r="B5" s="581" t="s">
        <v>1130</v>
      </c>
      <c r="C5" s="581" t="s">
        <v>1131</v>
      </c>
    </row>
    <row r="6" spans="1:4" s="586" customFormat="1" x14ac:dyDescent="0.25">
      <c r="A6" s="582" t="s">
        <v>1132</v>
      </c>
      <c r="B6" s="583" t="s">
        <v>1133</v>
      </c>
      <c r="C6" s="584">
        <v>2400</v>
      </c>
      <c r="D6" s="585"/>
    </row>
    <row r="7" spans="1:4" s="586" customFormat="1" x14ac:dyDescent="0.25">
      <c r="A7" s="582" t="s">
        <v>1134</v>
      </c>
      <c r="B7" s="583" t="s">
        <v>1135</v>
      </c>
      <c r="C7" s="584">
        <v>3000</v>
      </c>
    </row>
    <row r="8" spans="1:4" s="586" customFormat="1" x14ac:dyDescent="0.25">
      <c r="A8" s="582" t="s">
        <v>1136</v>
      </c>
      <c r="B8" s="583" t="s">
        <v>1137</v>
      </c>
      <c r="C8" s="584">
        <v>1500</v>
      </c>
    </row>
    <row r="9" spans="1:4" s="586" customFormat="1" ht="30" x14ac:dyDescent="0.25">
      <c r="A9" s="582" t="s">
        <v>1138</v>
      </c>
      <c r="B9" s="583" t="s">
        <v>1139</v>
      </c>
      <c r="C9" s="584">
        <v>1200</v>
      </c>
    </row>
    <row r="10" spans="1:4" s="586" customFormat="1" x14ac:dyDescent="0.25">
      <c r="A10" s="582" t="s">
        <v>1140</v>
      </c>
      <c r="B10" s="583" t="s">
        <v>1141</v>
      </c>
      <c r="C10" s="584">
        <v>1200</v>
      </c>
    </row>
    <row r="11" spans="1:4" s="586" customFormat="1" x14ac:dyDescent="0.25">
      <c r="A11" s="582" t="s">
        <v>1142</v>
      </c>
      <c r="B11" s="583" t="s">
        <v>1143</v>
      </c>
      <c r="C11" s="584">
        <v>18000</v>
      </c>
    </row>
    <row r="12" spans="1:4" s="586" customFormat="1" x14ac:dyDescent="0.25">
      <c r="A12" s="582" t="s">
        <v>1144</v>
      </c>
      <c r="B12" s="583" t="s">
        <v>1145</v>
      </c>
      <c r="C12" s="584">
        <v>350</v>
      </c>
    </row>
    <row r="13" spans="1:4" s="586" customFormat="1" ht="45" x14ac:dyDescent="0.25">
      <c r="A13" s="582" t="s">
        <v>1146</v>
      </c>
      <c r="B13" s="583" t="s">
        <v>1147</v>
      </c>
      <c r="C13" s="584">
        <v>1200</v>
      </c>
    </row>
    <row r="14" spans="1:4" s="586" customFormat="1" ht="30" x14ac:dyDescent="0.25">
      <c r="A14" s="582" t="s">
        <v>1148</v>
      </c>
      <c r="B14" s="583" t="s">
        <v>1149</v>
      </c>
      <c r="C14" s="584">
        <v>1800</v>
      </c>
    </row>
    <row r="15" spans="1:4" s="586" customFormat="1" x14ac:dyDescent="0.25">
      <c r="A15" s="582" t="s">
        <v>1150</v>
      </c>
      <c r="B15" s="583" t="s">
        <v>1151</v>
      </c>
      <c r="C15" s="584">
        <v>300</v>
      </c>
    </row>
    <row r="16" spans="1:4" s="586" customFormat="1" x14ac:dyDescent="0.25">
      <c r="A16" s="582" t="s">
        <v>1152</v>
      </c>
      <c r="B16" s="583" t="s">
        <v>1151</v>
      </c>
      <c r="C16" s="584">
        <v>450</v>
      </c>
    </row>
    <row r="17" spans="1:3" s="586" customFormat="1" x14ac:dyDescent="0.25">
      <c r="A17" s="582" t="s">
        <v>1153</v>
      </c>
      <c r="B17" s="583" t="s">
        <v>1151</v>
      </c>
      <c r="C17" s="584">
        <v>350</v>
      </c>
    </row>
    <row r="18" spans="1:3" s="586" customFormat="1" x14ac:dyDescent="0.25">
      <c r="A18" s="582" t="s">
        <v>1154</v>
      </c>
      <c r="B18" s="583" t="s">
        <v>1151</v>
      </c>
      <c r="C18" s="584">
        <v>0</v>
      </c>
    </row>
    <row r="19" spans="1:3" s="586" customFormat="1" x14ac:dyDescent="0.25">
      <c r="A19" s="582" t="s">
        <v>1155</v>
      </c>
      <c r="B19" s="583" t="s">
        <v>1151</v>
      </c>
      <c r="C19" s="584">
        <v>1200</v>
      </c>
    </row>
    <row r="20" spans="1:3" s="586" customFormat="1" x14ac:dyDescent="0.25">
      <c r="A20" s="582" t="s">
        <v>1156</v>
      </c>
      <c r="B20" s="583" t="s">
        <v>1157</v>
      </c>
      <c r="C20" s="584">
        <v>2700</v>
      </c>
    </row>
    <row r="21" spans="1:3" s="586" customFormat="1" x14ac:dyDescent="0.25">
      <c r="A21" s="582" t="s">
        <v>1158</v>
      </c>
      <c r="B21" s="583" t="s">
        <v>1159</v>
      </c>
      <c r="C21" s="584">
        <v>500</v>
      </c>
    </row>
    <row r="22" spans="1:3" s="586" customFormat="1" x14ac:dyDescent="0.25">
      <c r="A22" s="582" t="s">
        <v>1160</v>
      </c>
      <c r="B22" s="583" t="s">
        <v>1161</v>
      </c>
      <c r="C22" s="584">
        <v>900</v>
      </c>
    </row>
    <row r="23" spans="1:3" s="586" customFormat="1" x14ac:dyDescent="0.25">
      <c r="A23" s="582" t="s">
        <v>1162</v>
      </c>
      <c r="B23" s="583" t="s">
        <v>1163</v>
      </c>
      <c r="C23" s="584">
        <v>550</v>
      </c>
    </row>
    <row r="24" spans="1:3" s="586" customFormat="1" x14ac:dyDescent="0.25">
      <c r="A24" s="582" t="s">
        <v>1164</v>
      </c>
      <c r="B24" s="583" t="s">
        <v>1165</v>
      </c>
      <c r="C24" s="584">
        <v>300</v>
      </c>
    </row>
    <row r="25" spans="1:3" s="586" customFormat="1" x14ac:dyDescent="0.25">
      <c r="A25" s="582" t="s">
        <v>1166</v>
      </c>
      <c r="B25" s="583" t="s">
        <v>1167</v>
      </c>
      <c r="C25" s="584">
        <v>1800</v>
      </c>
    </row>
    <row r="26" spans="1:3" s="586" customFormat="1" x14ac:dyDescent="0.25">
      <c r="A26" s="582" t="s">
        <v>1168</v>
      </c>
      <c r="B26" s="583" t="s">
        <v>1169</v>
      </c>
      <c r="C26" s="584">
        <v>750</v>
      </c>
    </row>
    <row r="27" spans="1:3" s="586" customFormat="1" ht="30" x14ac:dyDescent="0.25">
      <c r="A27" s="582" t="s">
        <v>1170</v>
      </c>
      <c r="B27" s="583" t="s">
        <v>1171</v>
      </c>
      <c r="C27" s="584">
        <v>1200</v>
      </c>
    </row>
    <row r="28" spans="1:3" s="586" customFormat="1" x14ac:dyDescent="0.25">
      <c r="A28" s="582" t="s">
        <v>1172</v>
      </c>
      <c r="B28" s="583" t="s">
        <v>1173</v>
      </c>
      <c r="C28" s="584">
        <v>350</v>
      </c>
    </row>
    <row r="29" spans="1:3" s="586" customFormat="1" x14ac:dyDescent="0.25">
      <c r="A29" s="582" t="s">
        <v>1174</v>
      </c>
      <c r="B29" s="583" t="s">
        <v>1175</v>
      </c>
      <c r="C29" s="584">
        <v>600</v>
      </c>
    </row>
    <row r="30" spans="1:3" s="586" customFormat="1" ht="30" x14ac:dyDescent="0.25">
      <c r="A30" s="582" t="s">
        <v>1176</v>
      </c>
      <c r="B30" s="583" t="s">
        <v>1177</v>
      </c>
      <c r="C30" s="584">
        <v>2500</v>
      </c>
    </row>
    <row r="31" spans="1:3" s="586" customFormat="1" x14ac:dyDescent="0.25">
      <c r="A31" s="582" t="s">
        <v>1178</v>
      </c>
      <c r="B31" s="583" t="s">
        <v>1179</v>
      </c>
      <c r="C31" s="584">
        <v>2000</v>
      </c>
    </row>
    <row r="32" spans="1:3" s="586" customFormat="1" x14ac:dyDescent="0.25">
      <c r="A32" s="582" t="s">
        <v>1180</v>
      </c>
      <c r="B32" s="583" t="s">
        <v>1181</v>
      </c>
      <c r="C32" s="584">
        <v>100</v>
      </c>
    </row>
    <row r="33" spans="1:3" s="586" customFormat="1" x14ac:dyDescent="0.25">
      <c r="A33" s="582" t="s">
        <v>1182</v>
      </c>
      <c r="B33" s="583" t="s">
        <v>1183</v>
      </c>
      <c r="C33" s="584">
        <v>500</v>
      </c>
    </row>
    <row r="34" spans="1:3" s="586" customFormat="1" x14ac:dyDescent="0.25">
      <c r="A34" s="582" t="s">
        <v>1184</v>
      </c>
      <c r="B34" s="583" t="s">
        <v>1185</v>
      </c>
      <c r="C34" s="584">
        <v>1400</v>
      </c>
    </row>
    <row r="35" spans="1:3" s="586" customFormat="1" x14ac:dyDescent="0.25">
      <c r="A35" s="582" t="s">
        <v>1186</v>
      </c>
      <c r="B35" s="583" t="s">
        <v>1187</v>
      </c>
      <c r="C35" s="584">
        <v>350</v>
      </c>
    </row>
    <row r="36" spans="1:3" s="586" customFormat="1" x14ac:dyDescent="0.25">
      <c r="A36" s="582" t="s">
        <v>1188</v>
      </c>
      <c r="B36" s="583" t="s">
        <v>1189</v>
      </c>
      <c r="C36" s="584">
        <v>400</v>
      </c>
    </row>
    <row r="37" spans="1:3" s="586" customFormat="1" x14ac:dyDescent="0.25">
      <c r="A37" s="582" t="s">
        <v>1190</v>
      </c>
      <c r="B37" s="583" t="s">
        <v>1191</v>
      </c>
      <c r="C37" s="584">
        <v>950</v>
      </c>
    </row>
    <row r="38" spans="1:3" s="586" customFormat="1" x14ac:dyDescent="0.25">
      <c r="A38" s="582" t="s">
        <v>1192</v>
      </c>
      <c r="B38" s="583" t="s">
        <v>1191</v>
      </c>
      <c r="C38" s="584">
        <v>950</v>
      </c>
    </row>
    <row r="39" spans="1:3" s="586" customFormat="1" ht="30" x14ac:dyDescent="0.25">
      <c r="A39" s="582" t="s">
        <v>1193</v>
      </c>
      <c r="B39" s="583" t="s">
        <v>1194</v>
      </c>
      <c r="C39" s="584">
        <v>2200</v>
      </c>
    </row>
    <row r="40" spans="1:3" s="586" customFormat="1" x14ac:dyDescent="0.25">
      <c r="A40" s="582" t="s">
        <v>1195</v>
      </c>
      <c r="B40" s="583" t="s">
        <v>1196</v>
      </c>
      <c r="C40" s="584">
        <v>900</v>
      </c>
    </row>
    <row r="41" spans="1:3" s="586" customFormat="1" x14ac:dyDescent="0.25">
      <c r="A41" s="582" t="s">
        <v>1197</v>
      </c>
      <c r="B41" s="583" t="s">
        <v>1196</v>
      </c>
      <c r="C41" s="584">
        <v>900</v>
      </c>
    </row>
    <row r="42" spans="1:3" s="586" customFormat="1" x14ac:dyDescent="0.25">
      <c r="A42" s="582" t="s">
        <v>1198</v>
      </c>
      <c r="B42" s="583" t="s">
        <v>1199</v>
      </c>
      <c r="C42" s="584">
        <v>400</v>
      </c>
    </row>
    <row r="43" spans="1:3" s="586" customFormat="1" x14ac:dyDescent="0.25">
      <c r="A43" s="582" t="s">
        <v>1200</v>
      </c>
      <c r="B43" s="583" t="s">
        <v>1201</v>
      </c>
      <c r="C43" s="584">
        <v>8000</v>
      </c>
    </row>
    <row r="44" spans="1:3" s="586" customFormat="1" ht="30" x14ac:dyDescent="0.25">
      <c r="A44" s="582" t="s">
        <v>1202</v>
      </c>
      <c r="B44" s="583" t="s">
        <v>1203</v>
      </c>
      <c r="C44" s="584">
        <v>200</v>
      </c>
    </row>
    <row r="45" spans="1:3" s="586" customFormat="1" ht="30" x14ac:dyDescent="0.25">
      <c r="A45" s="582" t="s">
        <v>1204</v>
      </c>
      <c r="B45" s="583" t="s">
        <v>1205</v>
      </c>
      <c r="C45" s="584">
        <v>800</v>
      </c>
    </row>
    <row r="46" spans="1:3" s="586" customFormat="1" x14ac:dyDescent="0.25">
      <c r="A46" s="582" t="s">
        <v>1206</v>
      </c>
      <c r="B46" s="583" t="s">
        <v>1207</v>
      </c>
      <c r="C46" s="584">
        <v>1200</v>
      </c>
    </row>
    <row r="47" spans="1:3" s="586" customFormat="1" x14ac:dyDescent="0.25">
      <c r="A47" s="582" t="s">
        <v>1208</v>
      </c>
      <c r="B47" s="583" t="s">
        <v>1209</v>
      </c>
      <c r="C47" s="584">
        <v>1600</v>
      </c>
    </row>
    <row r="48" spans="1:3" s="586" customFormat="1" x14ac:dyDescent="0.25">
      <c r="A48" s="582" t="s">
        <v>1210</v>
      </c>
      <c r="B48" s="583" t="s">
        <v>1211</v>
      </c>
      <c r="C48" s="584">
        <v>400</v>
      </c>
    </row>
    <row r="49" spans="1:3" s="586" customFormat="1" x14ac:dyDescent="0.25">
      <c r="A49" s="582" t="s">
        <v>1212</v>
      </c>
      <c r="B49" s="583" t="s">
        <v>1213</v>
      </c>
      <c r="C49" s="584">
        <v>1500</v>
      </c>
    </row>
    <row r="50" spans="1:3" s="586" customFormat="1" x14ac:dyDescent="0.25">
      <c r="A50" s="582" t="s">
        <v>1214</v>
      </c>
      <c r="B50" s="583" t="s">
        <v>1215</v>
      </c>
      <c r="C50" s="584">
        <v>200</v>
      </c>
    </row>
    <row r="51" spans="1:3" s="586" customFormat="1" x14ac:dyDescent="0.25">
      <c r="A51" s="582" t="s">
        <v>1216</v>
      </c>
      <c r="B51" s="583" t="s">
        <v>1217</v>
      </c>
      <c r="C51" s="584">
        <v>1600</v>
      </c>
    </row>
    <row r="52" spans="1:3" s="586" customFormat="1" x14ac:dyDescent="0.25">
      <c r="A52" s="582" t="s">
        <v>1218</v>
      </c>
      <c r="B52" s="583" t="s">
        <v>1219</v>
      </c>
      <c r="C52" s="584">
        <v>4800</v>
      </c>
    </row>
    <row r="53" spans="1:3" s="586" customFormat="1" x14ac:dyDescent="0.25">
      <c r="A53" s="582" t="s">
        <v>1220</v>
      </c>
      <c r="B53" s="583" t="s">
        <v>1221</v>
      </c>
      <c r="C53" s="584">
        <v>600</v>
      </c>
    </row>
    <row r="54" spans="1:3" s="586" customFormat="1" x14ac:dyDescent="0.25">
      <c r="A54" s="582" t="s">
        <v>1222</v>
      </c>
      <c r="B54" s="583" t="s">
        <v>1221</v>
      </c>
      <c r="C54" s="584">
        <v>600</v>
      </c>
    </row>
    <row r="55" spans="1:3" s="586" customFormat="1" x14ac:dyDescent="0.25">
      <c r="A55" s="582" t="s">
        <v>1223</v>
      </c>
      <c r="B55" s="583" t="s">
        <v>1224</v>
      </c>
      <c r="C55" s="584">
        <v>400</v>
      </c>
    </row>
    <row r="56" spans="1:3" s="586" customFormat="1" x14ac:dyDescent="0.25">
      <c r="A56" s="582" t="s">
        <v>1225</v>
      </c>
      <c r="B56" s="583" t="s">
        <v>1226</v>
      </c>
      <c r="C56" s="584">
        <v>3200</v>
      </c>
    </row>
    <row r="57" spans="1:3" s="586" customFormat="1" x14ac:dyDescent="0.25">
      <c r="A57" s="582" t="s">
        <v>1227</v>
      </c>
      <c r="B57" s="583" t="s">
        <v>1228</v>
      </c>
      <c r="C57" s="584">
        <v>3600</v>
      </c>
    </row>
    <row r="58" spans="1:3" s="586" customFormat="1" x14ac:dyDescent="0.25">
      <c r="A58" s="582" t="s">
        <v>1229</v>
      </c>
      <c r="B58" s="583" t="s">
        <v>1230</v>
      </c>
      <c r="C58" s="584">
        <v>4000</v>
      </c>
    </row>
    <row r="59" spans="1:3" s="586" customFormat="1" x14ac:dyDescent="0.25">
      <c r="A59" s="582" t="s">
        <v>1231</v>
      </c>
      <c r="B59" s="583" t="s">
        <v>1232</v>
      </c>
      <c r="C59" s="584">
        <v>2200</v>
      </c>
    </row>
    <row r="60" spans="1:3" s="586" customFormat="1" x14ac:dyDescent="0.25">
      <c r="A60" s="582" t="s">
        <v>1233</v>
      </c>
      <c r="B60" s="583" t="s">
        <v>1234</v>
      </c>
      <c r="C60" s="584">
        <v>800</v>
      </c>
    </row>
    <row r="61" spans="1:3" s="586" customFormat="1" x14ac:dyDescent="0.25">
      <c r="A61" s="582" t="s">
        <v>1235</v>
      </c>
      <c r="B61" s="583" t="s">
        <v>1236</v>
      </c>
      <c r="C61" s="584">
        <v>3000</v>
      </c>
    </row>
    <row r="62" spans="1:3" s="586" customFormat="1" ht="30" x14ac:dyDescent="0.25">
      <c r="A62" s="582" t="s">
        <v>1237</v>
      </c>
      <c r="B62" s="583" t="s">
        <v>1238</v>
      </c>
      <c r="C62" s="584">
        <v>100</v>
      </c>
    </row>
    <row r="63" spans="1:3" s="586" customFormat="1" x14ac:dyDescent="0.25">
      <c r="A63" s="582" t="s">
        <v>1239</v>
      </c>
      <c r="B63" s="583" t="s">
        <v>1240</v>
      </c>
      <c r="C63" s="584">
        <v>1000</v>
      </c>
    </row>
    <row r="64" spans="1:3" s="586" customFormat="1" x14ac:dyDescent="0.25">
      <c r="A64" s="582" t="s">
        <v>1241</v>
      </c>
      <c r="B64" s="583" t="s">
        <v>1242</v>
      </c>
      <c r="C64" s="584">
        <v>1500</v>
      </c>
    </row>
    <row r="65" spans="1:3" s="586" customFormat="1" x14ac:dyDescent="0.25">
      <c r="A65" s="582" t="s">
        <v>1243</v>
      </c>
      <c r="B65" s="583" t="s">
        <v>1242</v>
      </c>
      <c r="C65" s="584">
        <v>1500</v>
      </c>
    </row>
    <row r="66" spans="1:3" s="586" customFormat="1" x14ac:dyDescent="0.25">
      <c r="A66" s="582" t="s">
        <v>1244</v>
      </c>
      <c r="B66" s="583" t="s">
        <v>1242</v>
      </c>
      <c r="C66" s="584">
        <v>1500</v>
      </c>
    </row>
    <row r="67" spans="1:3" s="586" customFormat="1" x14ac:dyDescent="0.25">
      <c r="A67" s="582" t="s">
        <v>1245</v>
      </c>
      <c r="B67" s="583" t="s">
        <v>1242</v>
      </c>
      <c r="C67" s="584">
        <v>1500</v>
      </c>
    </row>
    <row r="68" spans="1:3" s="586" customFormat="1" x14ac:dyDescent="0.25">
      <c r="A68" s="582" t="s">
        <v>1246</v>
      </c>
      <c r="B68" s="583" t="s">
        <v>1247</v>
      </c>
      <c r="C68" s="584">
        <v>350</v>
      </c>
    </row>
    <row r="69" spans="1:3" s="586" customFormat="1" x14ac:dyDescent="0.25">
      <c r="A69" s="582" t="s">
        <v>1248</v>
      </c>
      <c r="B69" s="583" t="s">
        <v>1247</v>
      </c>
      <c r="C69" s="584">
        <v>200</v>
      </c>
    </row>
    <row r="70" spans="1:3" s="586" customFormat="1" x14ac:dyDescent="0.25">
      <c r="A70" s="582" t="s">
        <v>1249</v>
      </c>
      <c r="B70" s="583" t="s">
        <v>1247</v>
      </c>
      <c r="C70" s="584">
        <v>350</v>
      </c>
    </row>
    <row r="71" spans="1:3" s="586" customFormat="1" x14ac:dyDescent="0.25">
      <c r="A71" s="582" t="s">
        <v>1250</v>
      </c>
      <c r="B71" s="583" t="s">
        <v>1251</v>
      </c>
      <c r="C71" s="584">
        <v>1500</v>
      </c>
    </row>
    <row r="72" spans="1:3" s="586" customFormat="1" x14ac:dyDescent="0.25">
      <c r="A72" s="582" t="s">
        <v>1252</v>
      </c>
      <c r="B72" s="583" t="s">
        <v>1253</v>
      </c>
      <c r="C72" s="584">
        <v>300</v>
      </c>
    </row>
    <row r="73" spans="1:3" s="586" customFormat="1" x14ac:dyDescent="0.25">
      <c r="A73" s="582" t="s">
        <v>1254</v>
      </c>
      <c r="B73" s="583" t="s">
        <v>1253</v>
      </c>
      <c r="C73" s="584">
        <v>400</v>
      </c>
    </row>
    <row r="74" spans="1:3" s="586" customFormat="1" x14ac:dyDescent="0.25">
      <c r="A74" s="582" t="s">
        <v>1255</v>
      </c>
      <c r="B74" s="583" t="s">
        <v>1256</v>
      </c>
      <c r="C74" s="584">
        <v>600</v>
      </c>
    </row>
    <row r="75" spans="1:3" s="586" customFormat="1" x14ac:dyDescent="0.25">
      <c r="A75" s="582" t="s">
        <v>1257</v>
      </c>
      <c r="B75" s="583" t="s">
        <v>1256</v>
      </c>
      <c r="C75" s="584">
        <v>350</v>
      </c>
    </row>
    <row r="76" spans="1:3" s="586" customFormat="1" x14ac:dyDescent="0.25">
      <c r="A76" s="582" t="s">
        <v>1258</v>
      </c>
      <c r="B76" s="583" t="s">
        <v>1256</v>
      </c>
      <c r="C76" s="584">
        <v>550</v>
      </c>
    </row>
    <row r="77" spans="1:3" s="586" customFormat="1" x14ac:dyDescent="0.25">
      <c r="A77" s="582" t="s">
        <v>1259</v>
      </c>
      <c r="B77" s="583" t="s">
        <v>1260</v>
      </c>
      <c r="C77" s="584">
        <v>200</v>
      </c>
    </row>
    <row r="78" spans="1:3" s="586" customFormat="1" x14ac:dyDescent="0.25">
      <c r="A78" s="582" t="s">
        <v>1261</v>
      </c>
      <c r="B78" s="583" t="s">
        <v>1262</v>
      </c>
      <c r="C78" s="584">
        <v>250</v>
      </c>
    </row>
    <row r="79" spans="1:3" s="586" customFormat="1" x14ac:dyDescent="0.25">
      <c r="A79" s="582" t="s">
        <v>1263</v>
      </c>
      <c r="B79" s="583" t="s">
        <v>1264</v>
      </c>
      <c r="C79" s="584">
        <v>2000</v>
      </c>
    </row>
    <row r="80" spans="1:3" s="586" customFormat="1" x14ac:dyDescent="0.25">
      <c r="A80" s="582" t="s">
        <v>1265</v>
      </c>
      <c r="B80" s="583" t="s">
        <v>1266</v>
      </c>
      <c r="C80" s="584">
        <v>3000</v>
      </c>
    </row>
    <row r="81" spans="1:3" s="586" customFormat="1" ht="45" x14ac:dyDescent="0.25">
      <c r="A81" s="582" t="s">
        <v>1267</v>
      </c>
      <c r="B81" s="583" t="s">
        <v>1268</v>
      </c>
      <c r="C81" s="584">
        <v>1500</v>
      </c>
    </row>
    <row r="82" spans="1:3" s="586" customFormat="1" x14ac:dyDescent="0.25">
      <c r="A82" s="582" t="s">
        <v>1269</v>
      </c>
      <c r="B82" s="583" t="s">
        <v>1270</v>
      </c>
      <c r="C82" s="584">
        <v>500</v>
      </c>
    </row>
    <row r="83" spans="1:3" s="586" customFormat="1" x14ac:dyDescent="0.25">
      <c r="A83" s="582" t="s">
        <v>1271</v>
      </c>
      <c r="B83" s="583" t="s">
        <v>1272</v>
      </c>
      <c r="C83" s="584">
        <v>16000</v>
      </c>
    </row>
    <row r="84" spans="1:3" s="586" customFormat="1" x14ac:dyDescent="0.25">
      <c r="A84" s="582" t="s">
        <v>1273</v>
      </c>
      <c r="B84" s="583" t="s">
        <v>1274</v>
      </c>
      <c r="C84" s="584">
        <v>2500</v>
      </c>
    </row>
    <row r="85" spans="1:3" s="586" customFormat="1" x14ac:dyDescent="0.25">
      <c r="A85" s="582" t="s">
        <v>1275</v>
      </c>
      <c r="B85" s="583" t="s">
        <v>1276</v>
      </c>
      <c r="C85" s="584">
        <v>2500</v>
      </c>
    </row>
    <row r="86" spans="1:3" s="586" customFormat="1" x14ac:dyDescent="0.25">
      <c r="A86" s="582" t="s">
        <v>1277</v>
      </c>
      <c r="B86" s="583" t="s">
        <v>1278</v>
      </c>
      <c r="C86" s="584">
        <v>1200</v>
      </c>
    </row>
    <row r="87" spans="1:3" s="586" customFormat="1" x14ac:dyDescent="0.25">
      <c r="A87" s="582" t="s">
        <v>1279</v>
      </c>
      <c r="B87" s="583" t="s">
        <v>1280</v>
      </c>
      <c r="C87" s="584">
        <v>5000</v>
      </c>
    </row>
    <row r="88" spans="1:3" s="586" customFormat="1" ht="30" x14ac:dyDescent="0.25">
      <c r="A88" s="582" t="s">
        <v>1281</v>
      </c>
      <c r="B88" s="583" t="s">
        <v>1282</v>
      </c>
      <c r="C88" s="584">
        <v>2600</v>
      </c>
    </row>
    <row r="89" spans="1:3" s="586" customFormat="1" x14ac:dyDescent="0.25">
      <c r="A89" s="582" t="s">
        <v>1283</v>
      </c>
      <c r="B89" s="583" t="s">
        <v>1284</v>
      </c>
      <c r="C89" s="584">
        <v>8000</v>
      </c>
    </row>
    <row r="90" spans="1:3" s="586" customFormat="1" x14ac:dyDescent="0.25">
      <c r="A90" s="582" t="s">
        <v>1285</v>
      </c>
      <c r="B90" s="583" t="s">
        <v>1286</v>
      </c>
      <c r="C90" s="584">
        <v>1200</v>
      </c>
    </row>
    <row r="91" spans="1:3" s="586" customFormat="1" ht="30" x14ac:dyDescent="0.25">
      <c r="A91" s="582" t="s">
        <v>1287</v>
      </c>
      <c r="B91" s="583" t="s">
        <v>1288</v>
      </c>
      <c r="C91" s="584">
        <v>2600</v>
      </c>
    </row>
    <row r="92" spans="1:3" s="586" customFormat="1" x14ac:dyDescent="0.25">
      <c r="A92" s="582" t="s">
        <v>1289</v>
      </c>
      <c r="B92" s="583" t="s">
        <v>1290</v>
      </c>
      <c r="C92" s="584">
        <v>900</v>
      </c>
    </row>
    <row r="93" spans="1:3" s="586" customFormat="1" x14ac:dyDescent="0.25">
      <c r="A93" s="582" t="s">
        <v>1291</v>
      </c>
      <c r="B93" s="583" t="s">
        <v>1292</v>
      </c>
      <c r="C93" s="584">
        <v>10000</v>
      </c>
    </row>
    <row r="94" spans="1:3" s="586" customFormat="1" x14ac:dyDescent="0.25">
      <c r="A94" s="582" t="s">
        <v>1293</v>
      </c>
      <c r="B94" s="583" t="s">
        <v>1294</v>
      </c>
      <c r="C94" s="584">
        <v>3500</v>
      </c>
    </row>
    <row r="95" spans="1:3" s="586" customFormat="1" x14ac:dyDescent="0.25">
      <c r="A95" s="582" t="s">
        <v>1295</v>
      </c>
      <c r="B95" s="583" t="s">
        <v>1296</v>
      </c>
      <c r="C95" s="584">
        <v>1800</v>
      </c>
    </row>
    <row r="96" spans="1:3" s="586" customFormat="1" x14ac:dyDescent="0.25">
      <c r="A96" s="582" t="s">
        <v>1297</v>
      </c>
      <c r="B96" s="583" t="s">
        <v>1298</v>
      </c>
      <c r="C96" s="584">
        <v>1200</v>
      </c>
    </row>
    <row r="97" spans="1:3" s="586" customFormat="1" x14ac:dyDescent="0.25">
      <c r="A97" s="582" t="s">
        <v>1299</v>
      </c>
      <c r="B97" s="583" t="s">
        <v>1300</v>
      </c>
      <c r="C97" s="584">
        <v>400</v>
      </c>
    </row>
    <row r="98" spans="1:3" s="586" customFormat="1" x14ac:dyDescent="0.25">
      <c r="A98" s="582" t="s">
        <v>1301</v>
      </c>
      <c r="B98" s="583" t="s">
        <v>1302</v>
      </c>
      <c r="C98" s="584">
        <v>600</v>
      </c>
    </row>
    <row r="99" spans="1:3" s="586" customFormat="1" x14ac:dyDescent="0.25">
      <c r="A99" s="582" t="s">
        <v>1303</v>
      </c>
      <c r="B99" s="583" t="s">
        <v>1304</v>
      </c>
      <c r="C99" s="584">
        <v>5500</v>
      </c>
    </row>
    <row r="100" spans="1:3" s="586" customFormat="1" x14ac:dyDescent="0.25">
      <c r="A100" s="582" t="s">
        <v>1305</v>
      </c>
      <c r="B100" s="583" t="s">
        <v>1306</v>
      </c>
      <c r="C100" s="584">
        <v>1200</v>
      </c>
    </row>
    <row r="101" spans="1:3" s="586" customFormat="1" x14ac:dyDescent="0.25">
      <c r="A101" s="582" t="s">
        <v>1307</v>
      </c>
      <c r="B101" s="583" t="s">
        <v>1308</v>
      </c>
      <c r="C101" s="584">
        <v>300</v>
      </c>
    </row>
    <row r="102" spans="1:3" s="586" customFormat="1" x14ac:dyDescent="0.25">
      <c r="A102" s="582" t="s">
        <v>1309</v>
      </c>
      <c r="B102" s="583" t="s">
        <v>1310</v>
      </c>
      <c r="C102" s="584">
        <v>1800</v>
      </c>
    </row>
    <row r="103" spans="1:3" s="586" customFormat="1" x14ac:dyDescent="0.25">
      <c r="A103" s="582" t="s">
        <v>1311</v>
      </c>
      <c r="B103" s="583" t="s">
        <v>1312</v>
      </c>
      <c r="C103" s="584">
        <v>300</v>
      </c>
    </row>
    <row r="104" spans="1:3" s="586" customFormat="1" x14ac:dyDescent="0.25">
      <c r="A104" s="582" t="s">
        <v>1313</v>
      </c>
      <c r="B104" s="583" t="s">
        <v>1314</v>
      </c>
      <c r="C104" s="584">
        <v>1800</v>
      </c>
    </row>
    <row r="105" spans="1:3" s="586" customFormat="1" x14ac:dyDescent="0.25">
      <c r="A105" s="582" t="s">
        <v>1315</v>
      </c>
      <c r="B105" s="583" t="s">
        <v>1314</v>
      </c>
      <c r="C105" s="584">
        <v>10000</v>
      </c>
    </row>
    <row r="106" spans="1:3" s="586" customFormat="1" x14ac:dyDescent="0.25">
      <c r="A106" s="582" t="s">
        <v>1316</v>
      </c>
      <c r="B106" s="583" t="s">
        <v>1314</v>
      </c>
      <c r="C106" s="584">
        <v>1200</v>
      </c>
    </row>
    <row r="107" spans="1:3" s="586" customFormat="1" x14ac:dyDescent="0.25">
      <c r="A107" s="582" t="s">
        <v>1317</v>
      </c>
      <c r="B107" s="583" t="s">
        <v>1312</v>
      </c>
      <c r="C107" s="584">
        <v>400</v>
      </c>
    </row>
    <row r="108" spans="1:3" s="586" customFormat="1" x14ac:dyDescent="0.25">
      <c r="A108" s="582" t="s">
        <v>1318</v>
      </c>
      <c r="B108" s="583" t="s">
        <v>1319</v>
      </c>
      <c r="C108" s="584">
        <v>400</v>
      </c>
    </row>
    <row r="109" spans="1:3" s="586" customFormat="1" x14ac:dyDescent="0.25">
      <c r="A109" s="582" t="s">
        <v>1320</v>
      </c>
      <c r="B109" s="583" t="s">
        <v>1321</v>
      </c>
      <c r="C109" s="584">
        <v>6000</v>
      </c>
    </row>
    <row r="110" spans="1:3" s="586" customFormat="1" x14ac:dyDescent="0.25">
      <c r="A110" s="582" t="s">
        <v>1322</v>
      </c>
      <c r="B110" s="583" t="s">
        <v>1323</v>
      </c>
      <c r="C110" s="584">
        <v>600</v>
      </c>
    </row>
    <row r="111" spans="1:3" s="586" customFormat="1" x14ac:dyDescent="0.25">
      <c r="A111" s="582" t="s">
        <v>1324</v>
      </c>
      <c r="B111" s="583" t="s">
        <v>1325</v>
      </c>
      <c r="C111" s="584">
        <v>40522</v>
      </c>
    </row>
    <row r="112" spans="1:3" s="586" customFormat="1" x14ac:dyDescent="0.25">
      <c r="A112" s="582" t="s">
        <v>1326</v>
      </c>
      <c r="B112" s="583" t="s">
        <v>1327</v>
      </c>
      <c r="C112" s="584">
        <v>40494</v>
      </c>
    </row>
    <row r="113" spans="1:3" s="586" customFormat="1" x14ac:dyDescent="0.25">
      <c r="A113" s="582" t="s">
        <v>1328</v>
      </c>
      <c r="B113" s="583" t="s">
        <v>1325</v>
      </c>
      <c r="C113" s="584">
        <v>40372</v>
      </c>
    </row>
    <row r="114" spans="1:3" s="586" customFormat="1" x14ac:dyDescent="0.25">
      <c r="A114" s="582" t="s">
        <v>1329</v>
      </c>
      <c r="B114" s="583" t="s">
        <v>1330</v>
      </c>
      <c r="C114" s="584">
        <v>1200</v>
      </c>
    </row>
    <row r="115" spans="1:3" s="586" customFormat="1" x14ac:dyDescent="0.25">
      <c r="A115" s="582" t="s">
        <v>1331</v>
      </c>
      <c r="B115" s="583" t="s">
        <v>1332</v>
      </c>
      <c r="C115" s="584">
        <v>400</v>
      </c>
    </row>
    <row r="116" spans="1:3" s="586" customFormat="1" ht="30" x14ac:dyDescent="0.25">
      <c r="A116" s="582" t="s">
        <v>1333</v>
      </c>
      <c r="B116" s="583" t="s">
        <v>1334</v>
      </c>
      <c r="C116" s="584">
        <v>1200</v>
      </c>
    </row>
    <row r="117" spans="1:3" s="586" customFormat="1" x14ac:dyDescent="0.25">
      <c r="A117" s="582" t="s">
        <v>1335</v>
      </c>
      <c r="B117" s="583" t="s">
        <v>1336</v>
      </c>
      <c r="C117" s="584">
        <v>5000</v>
      </c>
    </row>
    <row r="118" spans="1:3" s="586" customFormat="1" x14ac:dyDescent="0.25">
      <c r="A118" s="582" t="s">
        <v>1337</v>
      </c>
      <c r="B118" s="583" t="s">
        <v>1338</v>
      </c>
      <c r="C118" s="584">
        <v>2000</v>
      </c>
    </row>
    <row r="119" spans="1:3" s="586" customFormat="1" ht="30" x14ac:dyDescent="0.25">
      <c r="A119" s="582" t="s">
        <v>1339</v>
      </c>
      <c r="B119" s="583" t="s">
        <v>1340</v>
      </c>
      <c r="C119" s="584">
        <v>400</v>
      </c>
    </row>
    <row r="120" spans="1:3" s="586" customFormat="1" ht="30" x14ac:dyDescent="0.25">
      <c r="A120" s="582" t="s">
        <v>1341</v>
      </c>
      <c r="B120" s="583" t="s">
        <v>1340</v>
      </c>
      <c r="C120" s="584">
        <v>400</v>
      </c>
    </row>
    <row r="121" spans="1:3" s="586" customFormat="1" x14ac:dyDescent="0.25">
      <c r="A121" s="582" t="s">
        <v>1342</v>
      </c>
      <c r="B121" s="583" t="s">
        <v>1343</v>
      </c>
      <c r="C121" s="584">
        <v>3500</v>
      </c>
    </row>
    <row r="122" spans="1:3" s="586" customFormat="1" x14ac:dyDescent="0.25">
      <c r="A122" s="582" t="s">
        <v>1344</v>
      </c>
      <c r="B122" s="583" t="s">
        <v>1345</v>
      </c>
      <c r="C122" s="584">
        <v>850</v>
      </c>
    </row>
    <row r="123" spans="1:3" s="586" customFormat="1" x14ac:dyDescent="0.25">
      <c r="A123" s="582" t="s">
        <v>1346</v>
      </c>
      <c r="B123" s="583" t="s">
        <v>1347</v>
      </c>
      <c r="C123" s="584">
        <v>1000</v>
      </c>
    </row>
    <row r="124" spans="1:3" s="586" customFormat="1" x14ac:dyDescent="0.25">
      <c r="A124" s="582" t="s">
        <v>1348</v>
      </c>
      <c r="B124" s="583" t="s">
        <v>1349</v>
      </c>
      <c r="C124" s="584">
        <v>4127</v>
      </c>
    </row>
    <row r="125" spans="1:3" s="586" customFormat="1" x14ac:dyDescent="0.25">
      <c r="A125" s="582" t="s">
        <v>1350</v>
      </c>
      <c r="B125" s="583" t="s">
        <v>1351</v>
      </c>
      <c r="C125" s="584">
        <v>4091.64</v>
      </c>
    </row>
    <row r="126" spans="1:3" s="586" customFormat="1" x14ac:dyDescent="0.25">
      <c r="A126" s="582" t="s">
        <v>1352</v>
      </c>
      <c r="B126" s="583" t="s">
        <v>1353</v>
      </c>
      <c r="C126" s="584">
        <v>2726.4</v>
      </c>
    </row>
    <row r="127" spans="1:3" s="586" customFormat="1" x14ac:dyDescent="0.25">
      <c r="A127" s="582" t="s">
        <v>1354</v>
      </c>
      <c r="B127" s="583" t="s">
        <v>1355</v>
      </c>
      <c r="C127" s="584">
        <v>3535.79</v>
      </c>
    </row>
    <row r="128" spans="1:3" s="586" customFormat="1" ht="30" x14ac:dyDescent="0.25">
      <c r="A128" s="582" t="s">
        <v>1356</v>
      </c>
      <c r="B128" s="583" t="s">
        <v>1357</v>
      </c>
      <c r="C128" s="584">
        <v>3414</v>
      </c>
    </row>
    <row r="129" spans="1:3" s="586" customFormat="1" x14ac:dyDescent="0.25">
      <c r="A129" s="582" t="s">
        <v>1358</v>
      </c>
      <c r="B129" s="583" t="s">
        <v>1359</v>
      </c>
      <c r="C129" s="584">
        <v>3200</v>
      </c>
    </row>
    <row r="130" spans="1:3" s="586" customFormat="1" x14ac:dyDescent="0.25">
      <c r="A130" s="582" t="s">
        <v>1360</v>
      </c>
      <c r="B130" s="583" t="s">
        <v>1361</v>
      </c>
      <c r="C130" s="584">
        <v>3900</v>
      </c>
    </row>
    <row r="131" spans="1:3" s="586" customFormat="1" x14ac:dyDescent="0.25">
      <c r="A131" s="582" t="s">
        <v>1362</v>
      </c>
      <c r="B131" s="583" t="s">
        <v>1363</v>
      </c>
      <c r="C131" s="584">
        <v>23760</v>
      </c>
    </row>
    <row r="132" spans="1:3" s="586" customFormat="1" x14ac:dyDescent="0.25">
      <c r="A132" s="582" t="s">
        <v>1364</v>
      </c>
      <c r="B132" s="583" t="s">
        <v>1365</v>
      </c>
      <c r="C132" s="584">
        <v>1264.8800000000001</v>
      </c>
    </row>
    <row r="133" spans="1:3" s="586" customFormat="1" x14ac:dyDescent="0.25">
      <c r="A133" s="582" t="s">
        <v>1366</v>
      </c>
      <c r="B133" s="583" t="s">
        <v>1365</v>
      </c>
      <c r="C133" s="584">
        <v>1264.8800000000001</v>
      </c>
    </row>
    <row r="134" spans="1:3" s="586" customFormat="1" ht="30" x14ac:dyDescent="0.25">
      <c r="A134" s="582" t="s">
        <v>1367</v>
      </c>
      <c r="B134" s="583" t="s">
        <v>1368</v>
      </c>
      <c r="C134" s="584">
        <v>3130</v>
      </c>
    </row>
    <row r="135" spans="1:3" s="586" customFormat="1" ht="45" x14ac:dyDescent="0.25">
      <c r="A135" s="582" t="s">
        <v>1369</v>
      </c>
      <c r="B135" s="583" t="s">
        <v>1370</v>
      </c>
      <c r="C135" s="584">
        <v>16035</v>
      </c>
    </row>
    <row r="136" spans="1:3" s="586" customFormat="1" ht="30" x14ac:dyDescent="0.25">
      <c r="A136" s="582" t="s">
        <v>1371</v>
      </c>
      <c r="B136" s="583" t="s">
        <v>1372</v>
      </c>
      <c r="C136" s="584">
        <v>1389.42</v>
      </c>
    </row>
    <row r="137" spans="1:3" s="586" customFormat="1" ht="30" x14ac:dyDescent="0.25">
      <c r="A137" s="582" t="s">
        <v>1373</v>
      </c>
      <c r="B137" s="583" t="s">
        <v>1372</v>
      </c>
      <c r="C137" s="584">
        <v>1389.42</v>
      </c>
    </row>
    <row r="138" spans="1:3" s="586" customFormat="1" ht="30" x14ac:dyDescent="0.25">
      <c r="A138" s="582" t="s">
        <v>1374</v>
      </c>
      <c r="B138" s="583" t="s">
        <v>1372</v>
      </c>
      <c r="C138" s="584">
        <v>1389.42</v>
      </c>
    </row>
    <row r="139" spans="1:3" s="586" customFormat="1" x14ac:dyDescent="0.25">
      <c r="A139" s="582" t="s">
        <v>1375</v>
      </c>
      <c r="B139" s="583" t="s">
        <v>1376</v>
      </c>
      <c r="C139" s="584">
        <v>6980.16</v>
      </c>
    </row>
    <row r="140" spans="1:3" s="586" customFormat="1" x14ac:dyDescent="0.25">
      <c r="A140" s="582" t="s">
        <v>1377</v>
      </c>
      <c r="B140" s="583" t="s">
        <v>1378</v>
      </c>
      <c r="C140" s="584">
        <v>3444.83</v>
      </c>
    </row>
    <row r="141" spans="1:3" s="586" customFormat="1" x14ac:dyDescent="0.25">
      <c r="A141" s="582" t="s">
        <v>1379</v>
      </c>
      <c r="B141" s="583" t="s">
        <v>1380</v>
      </c>
      <c r="C141" s="584">
        <v>4912.42</v>
      </c>
    </row>
    <row r="142" spans="1:3" s="586" customFormat="1" x14ac:dyDescent="0.25">
      <c r="A142" s="582" t="s">
        <v>1381</v>
      </c>
      <c r="B142" s="583" t="s">
        <v>1382</v>
      </c>
      <c r="C142" s="584">
        <v>4681.84</v>
      </c>
    </row>
    <row r="143" spans="1:3" s="586" customFormat="1" x14ac:dyDescent="0.25">
      <c r="A143" s="582" t="s">
        <v>1383</v>
      </c>
      <c r="B143" s="583" t="s">
        <v>1384</v>
      </c>
      <c r="C143" s="584">
        <v>8199.24</v>
      </c>
    </row>
    <row r="144" spans="1:3" s="586" customFormat="1" ht="30" x14ac:dyDescent="0.25">
      <c r="A144" s="582" t="s">
        <v>1385</v>
      </c>
      <c r="B144" s="583" t="s">
        <v>1386</v>
      </c>
      <c r="C144" s="584">
        <v>13966.54</v>
      </c>
    </row>
    <row r="145" spans="1:3" s="586" customFormat="1" ht="30" x14ac:dyDescent="0.25">
      <c r="A145" s="582" t="s">
        <v>1387</v>
      </c>
      <c r="B145" s="583" t="s">
        <v>1388</v>
      </c>
      <c r="C145" s="584">
        <v>4901.88</v>
      </c>
    </row>
    <row r="146" spans="1:3" s="586" customFormat="1" ht="30" x14ac:dyDescent="0.25">
      <c r="A146" s="582" t="s">
        <v>1389</v>
      </c>
      <c r="B146" s="583" t="s">
        <v>1390</v>
      </c>
      <c r="C146" s="584">
        <v>3372.97</v>
      </c>
    </row>
    <row r="147" spans="1:3" s="586" customFormat="1" x14ac:dyDescent="0.25">
      <c r="A147" s="582" t="s">
        <v>1391</v>
      </c>
      <c r="B147" s="583" t="s">
        <v>1392</v>
      </c>
      <c r="C147" s="584">
        <v>5539.36</v>
      </c>
    </row>
    <row r="148" spans="1:3" s="586" customFormat="1" x14ac:dyDescent="0.25">
      <c r="A148" s="582" t="s">
        <v>1393</v>
      </c>
      <c r="B148" s="583" t="s">
        <v>1394</v>
      </c>
      <c r="C148" s="584">
        <v>4200</v>
      </c>
    </row>
    <row r="149" spans="1:3" s="586" customFormat="1" x14ac:dyDescent="0.25">
      <c r="A149" s="582" t="s">
        <v>1395</v>
      </c>
      <c r="B149" s="583" t="s">
        <v>1396</v>
      </c>
      <c r="C149" s="584">
        <v>5160.25</v>
      </c>
    </row>
    <row r="150" spans="1:3" s="586" customFormat="1" x14ac:dyDescent="0.25">
      <c r="A150" s="582" t="s">
        <v>1397</v>
      </c>
      <c r="B150" s="583" t="s">
        <v>1398</v>
      </c>
      <c r="C150" s="584">
        <v>4628.5</v>
      </c>
    </row>
    <row r="151" spans="1:3" s="586" customFormat="1" x14ac:dyDescent="0.25">
      <c r="A151" s="582" t="s">
        <v>1399</v>
      </c>
      <c r="B151" s="583" t="s">
        <v>1400</v>
      </c>
      <c r="C151" s="584">
        <v>3098.44</v>
      </c>
    </row>
    <row r="152" spans="1:3" s="586" customFormat="1" x14ac:dyDescent="0.25">
      <c r="A152" s="582" t="s">
        <v>1401</v>
      </c>
      <c r="B152" s="583" t="s">
        <v>1402</v>
      </c>
      <c r="C152" s="584">
        <v>2750</v>
      </c>
    </row>
    <row r="153" spans="1:3" s="586" customFormat="1" ht="30" x14ac:dyDescent="0.25">
      <c r="A153" s="582" t="s">
        <v>1403</v>
      </c>
      <c r="B153" s="583" t="s">
        <v>1404</v>
      </c>
      <c r="C153" s="584">
        <v>9000</v>
      </c>
    </row>
    <row r="154" spans="1:3" s="586" customFormat="1" x14ac:dyDescent="0.25">
      <c r="A154" s="582" t="s">
        <v>1405</v>
      </c>
      <c r="B154" s="583" t="s">
        <v>1406</v>
      </c>
      <c r="C154" s="584">
        <v>2930.17</v>
      </c>
    </row>
    <row r="155" spans="1:3" s="586" customFormat="1" ht="30" x14ac:dyDescent="0.25">
      <c r="A155" s="582" t="s">
        <v>1407</v>
      </c>
      <c r="B155" s="583" t="s">
        <v>1408</v>
      </c>
      <c r="C155" s="584">
        <v>6750</v>
      </c>
    </row>
    <row r="156" spans="1:3" s="586" customFormat="1" ht="30" x14ac:dyDescent="0.25">
      <c r="A156" s="582" t="s">
        <v>1409</v>
      </c>
      <c r="B156" s="583" t="s">
        <v>1410</v>
      </c>
      <c r="C156" s="584">
        <v>134214</v>
      </c>
    </row>
    <row r="157" spans="1:3" s="586" customFormat="1" x14ac:dyDescent="0.25">
      <c r="A157" s="582" t="s">
        <v>1411</v>
      </c>
      <c r="B157" s="583" t="s">
        <v>1412</v>
      </c>
      <c r="C157" s="584">
        <v>4340.9399999999996</v>
      </c>
    </row>
    <row r="158" spans="1:3" s="586" customFormat="1" ht="30" x14ac:dyDescent="0.25">
      <c r="A158" s="582" t="s">
        <v>1413</v>
      </c>
      <c r="B158" s="583" t="s">
        <v>1414</v>
      </c>
      <c r="C158" s="584">
        <v>16040</v>
      </c>
    </row>
    <row r="159" spans="1:3" s="586" customFormat="1" ht="30" x14ac:dyDescent="0.25">
      <c r="A159" s="582" t="s">
        <v>1415</v>
      </c>
      <c r="B159" s="583" t="s">
        <v>1416</v>
      </c>
      <c r="C159" s="584">
        <v>22364.22</v>
      </c>
    </row>
    <row r="160" spans="1:3" s="586" customFormat="1" x14ac:dyDescent="0.25">
      <c r="A160" s="582" t="s">
        <v>1417</v>
      </c>
      <c r="B160" s="583" t="s">
        <v>1418</v>
      </c>
      <c r="C160" s="584">
        <v>6312.06</v>
      </c>
    </row>
    <row r="161" spans="1:3" s="586" customFormat="1" ht="30" x14ac:dyDescent="0.25">
      <c r="A161" s="582" t="s">
        <v>1419</v>
      </c>
      <c r="B161" s="583" t="s">
        <v>1420</v>
      </c>
      <c r="C161" s="584">
        <v>20000</v>
      </c>
    </row>
    <row r="162" spans="1:3" s="586" customFormat="1" x14ac:dyDescent="0.25">
      <c r="A162" s="582" t="s">
        <v>1421</v>
      </c>
      <c r="B162" s="583" t="s">
        <v>1422</v>
      </c>
      <c r="C162" s="584">
        <v>4745.6400000000003</v>
      </c>
    </row>
    <row r="163" spans="1:3" s="586" customFormat="1" x14ac:dyDescent="0.25">
      <c r="A163" s="582" t="s">
        <v>1423</v>
      </c>
      <c r="B163" s="583" t="s">
        <v>1424</v>
      </c>
      <c r="C163" s="584">
        <v>2908.16</v>
      </c>
    </row>
    <row r="164" spans="1:3" s="586" customFormat="1" x14ac:dyDescent="0.25">
      <c r="A164" s="582" t="s">
        <v>1425</v>
      </c>
      <c r="B164" s="583" t="s">
        <v>1426</v>
      </c>
      <c r="C164" s="584">
        <v>7997.44</v>
      </c>
    </row>
    <row r="165" spans="1:3" s="586" customFormat="1" x14ac:dyDescent="0.25">
      <c r="A165" s="582" t="s">
        <v>1427</v>
      </c>
      <c r="B165" s="583" t="s">
        <v>1428</v>
      </c>
      <c r="C165" s="584">
        <v>4223.28</v>
      </c>
    </row>
    <row r="166" spans="1:3" s="586" customFormat="1" x14ac:dyDescent="0.25">
      <c r="A166" s="582" t="s">
        <v>1429</v>
      </c>
      <c r="B166" s="583" t="s">
        <v>1430</v>
      </c>
      <c r="C166" s="584">
        <v>4155.2</v>
      </c>
    </row>
    <row r="167" spans="1:3" s="586" customFormat="1" ht="45" x14ac:dyDescent="0.25">
      <c r="A167" s="582" t="s">
        <v>1431</v>
      </c>
      <c r="B167" s="583" t="s">
        <v>1432</v>
      </c>
      <c r="C167" s="584">
        <v>3665</v>
      </c>
    </row>
    <row r="168" spans="1:3" s="586" customFormat="1" ht="45" x14ac:dyDescent="0.25">
      <c r="A168" s="582" t="s">
        <v>1433</v>
      </c>
      <c r="B168" s="583" t="s">
        <v>1434</v>
      </c>
      <c r="C168" s="584">
        <v>3970</v>
      </c>
    </row>
    <row r="169" spans="1:3" s="586" customFormat="1" x14ac:dyDescent="0.25">
      <c r="A169" s="582" t="s">
        <v>1435</v>
      </c>
      <c r="B169" s="583" t="s">
        <v>1436</v>
      </c>
      <c r="C169" s="584">
        <v>4600</v>
      </c>
    </row>
    <row r="170" spans="1:3" s="586" customFormat="1" x14ac:dyDescent="0.25">
      <c r="A170" s="582" t="s">
        <v>1437</v>
      </c>
      <c r="B170" s="583" t="s">
        <v>1438</v>
      </c>
      <c r="C170" s="584">
        <v>6881.32</v>
      </c>
    </row>
    <row r="171" spans="1:3" s="586" customFormat="1" x14ac:dyDescent="0.25">
      <c r="A171" s="582" t="s">
        <v>1439</v>
      </c>
      <c r="B171" s="583" t="s">
        <v>1440</v>
      </c>
      <c r="C171" s="584">
        <v>2758.61</v>
      </c>
    </row>
    <row r="172" spans="1:3" s="586" customFormat="1" x14ac:dyDescent="0.25">
      <c r="A172" s="582" t="s">
        <v>1441</v>
      </c>
      <c r="B172" s="583" t="s">
        <v>1442</v>
      </c>
      <c r="C172" s="584">
        <v>3928.89</v>
      </c>
    </row>
    <row r="173" spans="1:3" s="586" customFormat="1" x14ac:dyDescent="0.25">
      <c r="A173" s="582" t="s">
        <v>1443</v>
      </c>
      <c r="B173" s="583" t="s">
        <v>1444</v>
      </c>
      <c r="C173" s="584">
        <v>4649.07</v>
      </c>
    </row>
    <row r="174" spans="1:3" s="586" customFormat="1" ht="30" x14ac:dyDescent="0.25">
      <c r="A174" s="582" t="s">
        <v>1445</v>
      </c>
      <c r="B174" s="583" t="s">
        <v>1446</v>
      </c>
      <c r="C174" s="584">
        <v>3665</v>
      </c>
    </row>
    <row r="175" spans="1:3" s="586" customFormat="1" x14ac:dyDescent="0.25">
      <c r="A175" s="582" t="s">
        <v>1447</v>
      </c>
      <c r="B175" s="583" t="s">
        <v>1448</v>
      </c>
      <c r="C175" s="584">
        <v>4578.9399999999996</v>
      </c>
    </row>
    <row r="176" spans="1:3" s="586" customFormat="1" x14ac:dyDescent="0.25">
      <c r="A176" s="582" t="s">
        <v>1449</v>
      </c>
      <c r="B176" s="583" t="s">
        <v>1450</v>
      </c>
      <c r="C176" s="584">
        <v>8027.33</v>
      </c>
    </row>
    <row r="177" spans="1:3" s="586" customFormat="1" ht="30" x14ac:dyDescent="0.25">
      <c r="A177" s="582" t="s">
        <v>1451</v>
      </c>
      <c r="B177" s="583" t="s">
        <v>1452</v>
      </c>
      <c r="C177" s="584">
        <v>2672.43</v>
      </c>
    </row>
    <row r="178" spans="1:3" s="586" customFormat="1" x14ac:dyDescent="0.25">
      <c r="A178" s="582" t="s">
        <v>1453</v>
      </c>
      <c r="B178" s="583" t="s">
        <v>1454</v>
      </c>
      <c r="C178" s="584">
        <v>15868.08</v>
      </c>
    </row>
    <row r="179" spans="1:3" s="586" customFormat="1" x14ac:dyDescent="0.25">
      <c r="A179" s="582" t="s">
        <v>1455</v>
      </c>
      <c r="B179" s="583" t="s">
        <v>1456</v>
      </c>
      <c r="C179" s="584">
        <v>4065</v>
      </c>
    </row>
    <row r="180" spans="1:3" s="586" customFormat="1" x14ac:dyDescent="0.25">
      <c r="A180" s="582" t="s">
        <v>1457</v>
      </c>
      <c r="B180" s="583" t="s">
        <v>1458</v>
      </c>
      <c r="C180" s="584">
        <v>10321.98</v>
      </c>
    </row>
    <row r="181" spans="1:3" s="586" customFormat="1" x14ac:dyDescent="0.25">
      <c r="A181" s="582" t="s">
        <v>1459</v>
      </c>
      <c r="B181" s="583" t="s">
        <v>1460</v>
      </c>
      <c r="C181" s="584">
        <v>8311.26</v>
      </c>
    </row>
    <row r="182" spans="1:3" s="586" customFormat="1" x14ac:dyDescent="0.25">
      <c r="A182" s="582" t="s">
        <v>1461</v>
      </c>
      <c r="B182" s="583" t="s">
        <v>1462</v>
      </c>
      <c r="C182" s="584">
        <v>6364</v>
      </c>
    </row>
    <row r="183" spans="1:3" s="586" customFormat="1" x14ac:dyDescent="0.25">
      <c r="A183" s="582" t="s">
        <v>1463</v>
      </c>
      <c r="B183" s="583" t="s">
        <v>1464</v>
      </c>
      <c r="C183" s="584">
        <v>4387.8</v>
      </c>
    </row>
    <row r="184" spans="1:3" s="586" customFormat="1" x14ac:dyDescent="0.25">
      <c r="A184" s="582" t="s">
        <v>1465</v>
      </c>
      <c r="B184" s="583" t="s">
        <v>1466</v>
      </c>
      <c r="C184" s="584">
        <v>5139.4799999999996</v>
      </c>
    </row>
    <row r="185" spans="1:3" s="586" customFormat="1" ht="30" x14ac:dyDescent="0.25">
      <c r="A185" s="582" t="s">
        <v>1467</v>
      </c>
      <c r="B185" s="583" t="s">
        <v>1468</v>
      </c>
      <c r="C185" s="584">
        <v>14850.2</v>
      </c>
    </row>
    <row r="186" spans="1:3" s="586" customFormat="1" x14ac:dyDescent="0.25">
      <c r="A186" s="582" t="s">
        <v>1469</v>
      </c>
      <c r="B186" s="583" t="s">
        <v>1464</v>
      </c>
      <c r="C186" s="584">
        <v>2193.9</v>
      </c>
    </row>
    <row r="187" spans="1:3" s="586" customFormat="1" x14ac:dyDescent="0.25">
      <c r="A187" s="582" t="s">
        <v>1470</v>
      </c>
      <c r="B187" s="583" t="s">
        <v>1464</v>
      </c>
      <c r="C187" s="584">
        <v>2193.9</v>
      </c>
    </row>
    <row r="188" spans="1:3" s="586" customFormat="1" x14ac:dyDescent="0.25">
      <c r="A188" s="582" t="s">
        <v>1471</v>
      </c>
      <c r="B188" s="583" t="s">
        <v>1464</v>
      </c>
      <c r="C188" s="584">
        <v>2193.9</v>
      </c>
    </row>
    <row r="189" spans="1:3" s="586" customFormat="1" x14ac:dyDescent="0.25">
      <c r="A189" s="582" t="s">
        <v>1472</v>
      </c>
      <c r="B189" s="583" t="s">
        <v>1464</v>
      </c>
      <c r="C189" s="584">
        <v>2193.9</v>
      </c>
    </row>
    <row r="190" spans="1:3" s="586" customFormat="1" x14ac:dyDescent="0.25">
      <c r="A190" s="582" t="s">
        <v>1473</v>
      </c>
      <c r="B190" s="583" t="s">
        <v>1474</v>
      </c>
      <c r="C190" s="584">
        <v>2193.9</v>
      </c>
    </row>
    <row r="191" spans="1:3" s="586" customFormat="1" x14ac:dyDescent="0.25">
      <c r="A191" s="582" t="s">
        <v>1475</v>
      </c>
      <c r="B191" s="583" t="s">
        <v>1474</v>
      </c>
      <c r="C191" s="584">
        <v>2193.9</v>
      </c>
    </row>
    <row r="192" spans="1:3" s="586" customFormat="1" x14ac:dyDescent="0.25">
      <c r="A192" s="582" t="s">
        <v>1476</v>
      </c>
      <c r="B192" s="583" t="s">
        <v>1438</v>
      </c>
      <c r="C192" s="584">
        <v>3440.66</v>
      </c>
    </row>
    <row r="193" spans="1:3" s="586" customFormat="1" x14ac:dyDescent="0.25">
      <c r="A193" s="582" t="s">
        <v>1477</v>
      </c>
      <c r="B193" s="583" t="s">
        <v>1438</v>
      </c>
      <c r="C193" s="584">
        <v>3440.66</v>
      </c>
    </row>
    <row r="194" spans="1:3" s="586" customFormat="1" x14ac:dyDescent="0.25">
      <c r="A194" s="582" t="s">
        <v>1478</v>
      </c>
      <c r="B194" s="583" t="s">
        <v>1438</v>
      </c>
      <c r="C194" s="584">
        <v>3440.66</v>
      </c>
    </row>
    <row r="195" spans="1:3" s="586" customFormat="1" x14ac:dyDescent="0.25">
      <c r="A195" s="582" t="s">
        <v>1479</v>
      </c>
      <c r="B195" s="583" t="s">
        <v>1466</v>
      </c>
      <c r="C195" s="584">
        <v>2569.7399999999998</v>
      </c>
    </row>
    <row r="196" spans="1:3" s="586" customFormat="1" x14ac:dyDescent="0.25">
      <c r="A196" s="582" t="s">
        <v>1480</v>
      </c>
      <c r="B196" s="583" t="s">
        <v>1438</v>
      </c>
      <c r="C196" s="584">
        <v>6881.32</v>
      </c>
    </row>
    <row r="197" spans="1:3" s="586" customFormat="1" x14ac:dyDescent="0.25">
      <c r="A197" s="582" t="s">
        <v>1481</v>
      </c>
      <c r="B197" s="583" t="s">
        <v>1482</v>
      </c>
      <c r="C197" s="584">
        <v>4149.82</v>
      </c>
    </row>
    <row r="198" spans="1:3" s="586" customFormat="1" x14ac:dyDescent="0.25">
      <c r="A198" s="582" t="s">
        <v>1483</v>
      </c>
      <c r="B198" s="583" t="s">
        <v>1484</v>
      </c>
      <c r="C198" s="584">
        <v>7110</v>
      </c>
    </row>
    <row r="199" spans="1:3" s="586" customFormat="1" x14ac:dyDescent="0.25">
      <c r="A199" s="582" t="s">
        <v>1485</v>
      </c>
      <c r="B199" s="583" t="s">
        <v>1482</v>
      </c>
      <c r="C199" s="584">
        <v>4149.82</v>
      </c>
    </row>
    <row r="200" spans="1:3" s="586" customFormat="1" x14ac:dyDescent="0.25">
      <c r="A200" s="582" t="s">
        <v>1486</v>
      </c>
      <c r="B200" s="583" t="s">
        <v>1487</v>
      </c>
      <c r="C200" s="584">
        <v>4149.82</v>
      </c>
    </row>
    <row r="201" spans="1:3" s="586" customFormat="1" x14ac:dyDescent="0.25">
      <c r="A201" s="582" t="s">
        <v>1488</v>
      </c>
      <c r="B201" s="583" t="s">
        <v>1489</v>
      </c>
      <c r="C201" s="584">
        <v>3946.32</v>
      </c>
    </row>
    <row r="202" spans="1:3" s="586" customFormat="1" x14ac:dyDescent="0.25">
      <c r="A202" s="582" t="s">
        <v>1490</v>
      </c>
      <c r="B202" s="583" t="s">
        <v>1491</v>
      </c>
      <c r="C202" s="584">
        <v>1524.24</v>
      </c>
    </row>
    <row r="203" spans="1:3" s="586" customFormat="1" x14ac:dyDescent="0.25">
      <c r="A203" s="582" t="s">
        <v>1492</v>
      </c>
      <c r="B203" s="583" t="s">
        <v>1493</v>
      </c>
      <c r="C203" s="584">
        <v>2308.1799999999998</v>
      </c>
    </row>
    <row r="204" spans="1:3" s="586" customFormat="1" x14ac:dyDescent="0.25">
      <c r="A204" s="582" t="s">
        <v>1494</v>
      </c>
      <c r="B204" s="583" t="s">
        <v>1495</v>
      </c>
      <c r="C204" s="584">
        <v>4052.45</v>
      </c>
    </row>
    <row r="205" spans="1:3" s="586" customFormat="1" x14ac:dyDescent="0.25">
      <c r="A205" s="582" t="s">
        <v>1496</v>
      </c>
      <c r="B205" s="583" t="s">
        <v>1497</v>
      </c>
      <c r="C205" s="584">
        <v>1952.28</v>
      </c>
    </row>
    <row r="206" spans="1:3" s="586" customFormat="1" x14ac:dyDescent="0.25">
      <c r="A206" s="582" t="s">
        <v>1498</v>
      </c>
      <c r="B206" s="583" t="s">
        <v>1499</v>
      </c>
      <c r="C206" s="584">
        <v>4830.84</v>
      </c>
    </row>
    <row r="207" spans="1:3" s="586" customFormat="1" x14ac:dyDescent="0.25">
      <c r="A207" s="582" t="s">
        <v>1500</v>
      </c>
      <c r="B207" s="583" t="s">
        <v>1501</v>
      </c>
      <c r="C207" s="584">
        <v>11838.96</v>
      </c>
    </row>
    <row r="208" spans="1:3" s="586" customFormat="1" x14ac:dyDescent="0.25">
      <c r="A208" s="582" t="s">
        <v>1502</v>
      </c>
      <c r="B208" s="583" t="s">
        <v>1503</v>
      </c>
      <c r="C208" s="584">
        <v>6581.7</v>
      </c>
    </row>
    <row r="209" spans="1:3" s="586" customFormat="1" x14ac:dyDescent="0.25">
      <c r="A209" s="582" t="s">
        <v>1504</v>
      </c>
      <c r="B209" s="583" t="s">
        <v>1505</v>
      </c>
      <c r="C209" s="584">
        <v>3696.2</v>
      </c>
    </row>
    <row r="210" spans="1:3" s="586" customFormat="1" x14ac:dyDescent="0.25">
      <c r="A210" s="582" t="s">
        <v>1506</v>
      </c>
      <c r="B210" s="583" t="s">
        <v>1507</v>
      </c>
      <c r="C210" s="584">
        <v>5699</v>
      </c>
    </row>
    <row r="211" spans="1:3" s="586" customFormat="1" x14ac:dyDescent="0.25">
      <c r="A211" s="582" t="s">
        <v>1508</v>
      </c>
      <c r="B211" s="583" t="s">
        <v>1509</v>
      </c>
      <c r="C211" s="584">
        <v>6214</v>
      </c>
    </row>
    <row r="212" spans="1:3" s="587" customFormat="1" ht="60" x14ac:dyDescent="0.25">
      <c r="A212" s="582" t="s">
        <v>1510</v>
      </c>
      <c r="B212" s="583" t="s">
        <v>1511</v>
      </c>
      <c r="C212" s="584">
        <v>5950</v>
      </c>
    </row>
    <row r="213" spans="1:3" s="586" customFormat="1" x14ac:dyDescent="0.25">
      <c r="A213" s="582" t="s">
        <v>1512</v>
      </c>
      <c r="B213" s="583" t="s">
        <v>1513</v>
      </c>
      <c r="C213" s="584">
        <v>3006.72</v>
      </c>
    </row>
    <row r="214" spans="1:3" s="586" customFormat="1" x14ac:dyDescent="0.25">
      <c r="A214" s="582" t="s">
        <v>1514</v>
      </c>
      <c r="B214" s="583" t="s">
        <v>1515</v>
      </c>
      <c r="C214" s="584">
        <v>2843.97</v>
      </c>
    </row>
    <row r="215" spans="1:3" s="586" customFormat="1" x14ac:dyDescent="0.25">
      <c r="A215" s="582" t="s">
        <v>1516</v>
      </c>
      <c r="B215" s="583" t="s">
        <v>1517</v>
      </c>
      <c r="C215" s="584">
        <v>3235.13</v>
      </c>
    </row>
    <row r="216" spans="1:3" s="586" customFormat="1" x14ac:dyDescent="0.25">
      <c r="A216" s="582" t="s">
        <v>1518</v>
      </c>
      <c r="B216" s="583" t="s">
        <v>1519</v>
      </c>
      <c r="C216" s="584">
        <v>8693.69</v>
      </c>
    </row>
    <row r="217" spans="1:3" s="586" customFormat="1" ht="30" x14ac:dyDescent="0.25">
      <c r="A217" s="582" t="s">
        <v>1520</v>
      </c>
      <c r="B217" s="583" t="s">
        <v>1521</v>
      </c>
      <c r="C217" s="584">
        <v>10683.24</v>
      </c>
    </row>
    <row r="218" spans="1:3" s="586" customFormat="1" ht="30" x14ac:dyDescent="0.25">
      <c r="A218" s="582" t="s">
        <v>1522</v>
      </c>
      <c r="B218" s="583" t="s">
        <v>1523</v>
      </c>
      <c r="C218" s="584">
        <v>15896.73</v>
      </c>
    </row>
    <row r="219" spans="1:3" s="586" customFormat="1" x14ac:dyDescent="0.25">
      <c r="A219" s="582" t="s">
        <v>1524</v>
      </c>
      <c r="B219" s="583" t="s">
        <v>1525</v>
      </c>
      <c r="C219" s="584">
        <v>4942.47</v>
      </c>
    </row>
    <row r="220" spans="1:3" s="586" customFormat="1" x14ac:dyDescent="0.25">
      <c r="A220" s="582" t="s">
        <v>1526</v>
      </c>
      <c r="B220" s="583" t="s">
        <v>1527</v>
      </c>
      <c r="C220" s="584">
        <v>3562.46</v>
      </c>
    </row>
    <row r="221" spans="1:3" s="586" customFormat="1" x14ac:dyDescent="0.25">
      <c r="A221" s="582" t="s">
        <v>1528</v>
      </c>
      <c r="B221" s="583" t="s">
        <v>1529</v>
      </c>
      <c r="C221" s="584">
        <v>4689.3</v>
      </c>
    </row>
    <row r="222" spans="1:3" s="586" customFormat="1" ht="45" x14ac:dyDescent="0.25">
      <c r="A222" s="582" t="s">
        <v>1530</v>
      </c>
      <c r="B222" s="583" t="s">
        <v>1531</v>
      </c>
      <c r="C222" s="584">
        <v>3790</v>
      </c>
    </row>
    <row r="223" spans="1:3" s="586" customFormat="1" ht="45" x14ac:dyDescent="0.25">
      <c r="A223" s="582" t="s">
        <v>1532</v>
      </c>
      <c r="B223" s="583" t="s">
        <v>1533</v>
      </c>
      <c r="C223" s="584">
        <v>3660</v>
      </c>
    </row>
    <row r="224" spans="1:3" s="586" customFormat="1" ht="30" x14ac:dyDescent="0.25">
      <c r="A224" s="582" t="s">
        <v>1534</v>
      </c>
      <c r="B224" s="583" t="s">
        <v>1535</v>
      </c>
      <c r="C224" s="584">
        <v>7973.2</v>
      </c>
    </row>
    <row r="225" spans="1:3" s="586" customFormat="1" ht="30" x14ac:dyDescent="0.25">
      <c r="A225" s="582" t="s">
        <v>1536</v>
      </c>
      <c r="B225" s="583" t="s">
        <v>1537</v>
      </c>
      <c r="C225" s="584">
        <v>5875.86</v>
      </c>
    </row>
    <row r="226" spans="1:3" s="586" customFormat="1" ht="30" x14ac:dyDescent="0.25">
      <c r="A226" s="582" t="s">
        <v>1538</v>
      </c>
      <c r="B226" s="583" t="s">
        <v>1539</v>
      </c>
      <c r="C226" s="584">
        <v>9688.7800000000007</v>
      </c>
    </row>
    <row r="227" spans="1:3" s="586" customFormat="1" ht="30" x14ac:dyDescent="0.25">
      <c r="A227" s="582" t="s">
        <v>1540</v>
      </c>
      <c r="B227" s="583" t="s">
        <v>1541</v>
      </c>
      <c r="C227" s="584">
        <v>20983.29</v>
      </c>
    </row>
    <row r="228" spans="1:3" s="586" customFormat="1" x14ac:dyDescent="0.25">
      <c r="A228" s="582" t="s">
        <v>1542</v>
      </c>
      <c r="B228" s="583" t="s">
        <v>1543</v>
      </c>
      <c r="C228" s="584">
        <v>6464.66</v>
      </c>
    </row>
    <row r="229" spans="1:3" s="586" customFormat="1" x14ac:dyDescent="0.25">
      <c r="A229" s="582" t="s">
        <v>1544</v>
      </c>
      <c r="B229" s="583" t="s">
        <v>1545</v>
      </c>
      <c r="C229" s="584">
        <v>3921.55</v>
      </c>
    </row>
    <row r="230" spans="1:3" s="586" customFormat="1" ht="30" x14ac:dyDescent="0.25">
      <c r="A230" s="582" t="s">
        <v>1546</v>
      </c>
      <c r="B230" s="583" t="s">
        <v>1547</v>
      </c>
      <c r="C230" s="584">
        <v>32094</v>
      </c>
    </row>
    <row r="231" spans="1:3" s="586" customFormat="1" ht="30" x14ac:dyDescent="0.25">
      <c r="A231" s="582" t="s">
        <v>1548</v>
      </c>
      <c r="B231" s="583" t="s">
        <v>1547</v>
      </c>
      <c r="C231" s="584">
        <v>32094</v>
      </c>
    </row>
    <row r="232" spans="1:3" s="586" customFormat="1" x14ac:dyDescent="0.25">
      <c r="A232" s="582" t="s">
        <v>1549</v>
      </c>
      <c r="B232" s="583" t="s">
        <v>1550</v>
      </c>
      <c r="C232" s="584">
        <v>9985.75</v>
      </c>
    </row>
    <row r="233" spans="1:3" s="586" customFormat="1" ht="30" x14ac:dyDescent="0.25">
      <c r="A233" s="582" t="s">
        <v>1551</v>
      </c>
      <c r="B233" s="583" t="s">
        <v>1552</v>
      </c>
      <c r="C233" s="584">
        <v>8808.4</v>
      </c>
    </row>
    <row r="234" spans="1:3" s="586" customFormat="1" ht="30" x14ac:dyDescent="0.25">
      <c r="A234" s="582" t="s">
        <v>1553</v>
      </c>
      <c r="B234" s="583" t="s">
        <v>1554</v>
      </c>
      <c r="C234" s="584">
        <v>6714.6</v>
      </c>
    </row>
    <row r="235" spans="1:3" s="586" customFormat="1" x14ac:dyDescent="0.25">
      <c r="A235" s="582" t="s">
        <v>1516</v>
      </c>
      <c r="B235" s="583" t="s">
        <v>1555</v>
      </c>
      <c r="C235" s="584">
        <v>3817</v>
      </c>
    </row>
    <row r="236" spans="1:3" s="586" customFormat="1" x14ac:dyDescent="0.25">
      <c r="A236" s="582" t="s">
        <v>1556</v>
      </c>
      <c r="B236" s="583" t="s">
        <v>1557</v>
      </c>
      <c r="C236" s="584">
        <v>3605.28</v>
      </c>
    </row>
    <row r="237" spans="1:3" s="586" customFormat="1" ht="30" x14ac:dyDescent="0.25">
      <c r="A237" s="582" t="s">
        <v>1558</v>
      </c>
      <c r="B237" s="583" t="s">
        <v>1559</v>
      </c>
      <c r="C237" s="584">
        <v>4273.4399999999996</v>
      </c>
    </row>
    <row r="238" spans="1:3" s="586" customFormat="1" x14ac:dyDescent="0.25">
      <c r="A238" s="582" t="s">
        <v>1560</v>
      </c>
      <c r="B238" s="583" t="s">
        <v>1561</v>
      </c>
      <c r="C238" s="584">
        <v>2636.1</v>
      </c>
    </row>
    <row r="239" spans="1:3" s="586" customFormat="1" x14ac:dyDescent="0.25">
      <c r="A239" s="582" t="s">
        <v>1562</v>
      </c>
      <c r="B239" s="583" t="s">
        <v>1563</v>
      </c>
      <c r="C239" s="584">
        <v>3506.1</v>
      </c>
    </row>
    <row r="240" spans="1:3" s="586" customFormat="1" ht="30" x14ac:dyDescent="0.25">
      <c r="A240" s="582" t="s">
        <v>1564</v>
      </c>
      <c r="B240" s="583" t="s">
        <v>1565</v>
      </c>
      <c r="C240" s="584">
        <v>75477.279999999999</v>
      </c>
    </row>
    <row r="241" spans="1:3" s="586" customFormat="1" ht="30" x14ac:dyDescent="0.25">
      <c r="A241" s="582" t="s">
        <v>1566</v>
      </c>
      <c r="B241" s="583" t="s">
        <v>1567</v>
      </c>
      <c r="C241" s="584">
        <v>6203.1</v>
      </c>
    </row>
    <row r="242" spans="1:3" s="586" customFormat="1" x14ac:dyDescent="0.25">
      <c r="A242" s="582" t="s">
        <v>1568</v>
      </c>
      <c r="B242" s="583" t="s">
        <v>1569</v>
      </c>
      <c r="C242" s="584">
        <v>2719.62</v>
      </c>
    </row>
    <row r="243" spans="1:3" s="586" customFormat="1" x14ac:dyDescent="0.25">
      <c r="A243" s="582" t="s">
        <v>1570</v>
      </c>
      <c r="B243" s="583" t="s">
        <v>1571</v>
      </c>
      <c r="C243" s="584">
        <v>250</v>
      </c>
    </row>
    <row r="244" spans="1:3" s="586" customFormat="1" x14ac:dyDescent="0.25">
      <c r="A244" s="582" t="s">
        <v>1572</v>
      </c>
      <c r="B244" s="583" t="s">
        <v>1573</v>
      </c>
      <c r="C244" s="584">
        <v>950</v>
      </c>
    </row>
    <row r="245" spans="1:3" s="586" customFormat="1" x14ac:dyDescent="0.25">
      <c r="A245" s="582" t="s">
        <v>1574</v>
      </c>
      <c r="B245" s="583" t="s">
        <v>1575</v>
      </c>
      <c r="C245" s="584">
        <v>2500</v>
      </c>
    </row>
    <row r="246" spans="1:3" s="586" customFormat="1" x14ac:dyDescent="0.25">
      <c r="A246" s="582" t="s">
        <v>1576</v>
      </c>
      <c r="B246" s="583" t="s">
        <v>1577</v>
      </c>
      <c r="C246" s="584">
        <v>2500</v>
      </c>
    </row>
    <row r="247" spans="1:3" s="586" customFormat="1" x14ac:dyDescent="0.25">
      <c r="A247" s="582" t="s">
        <v>1578</v>
      </c>
      <c r="B247" s="583" t="s">
        <v>1579</v>
      </c>
      <c r="C247" s="584">
        <v>950</v>
      </c>
    </row>
    <row r="248" spans="1:3" s="586" customFormat="1" x14ac:dyDescent="0.25">
      <c r="A248" s="582" t="s">
        <v>1580</v>
      </c>
      <c r="B248" s="583" t="s">
        <v>1581</v>
      </c>
      <c r="C248" s="584">
        <v>2800</v>
      </c>
    </row>
    <row r="249" spans="1:3" s="586" customFormat="1" x14ac:dyDescent="0.25">
      <c r="A249" s="582" t="s">
        <v>1582</v>
      </c>
      <c r="B249" s="583" t="s">
        <v>1583</v>
      </c>
      <c r="C249" s="584">
        <v>1600</v>
      </c>
    </row>
    <row r="250" spans="1:3" s="586" customFormat="1" x14ac:dyDescent="0.25">
      <c r="A250" s="582" t="s">
        <v>1584</v>
      </c>
      <c r="B250" s="583" t="s">
        <v>1585</v>
      </c>
      <c r="C250" s="584">
        <v>1800</v>
      </c>
    </row>
    <row r="251" spans="1:3" s="586" customFormat="1" ht="30" x14ac:dyDescent="0.25">
      <c r="A251" s="582" t="s">
        <v>1586</v>
      </c>
      <c r="B251" s="583" t="s">
        <v>1587</v>
      </c>
      <c r="C251" s="584">
        <v>1800</v>
      </c>
    </row>
    <row r="252" spans="1:3" s="586" customFormat="1" ht="30" x14ac:dyDescent="0.25">
      <c r="A252" s="582" t="s">
        <v>1588</v>
      </c>
      <c r="B252" s="583" t="s">
        <v>1589</v>
      </c>
      <c r="C252" s="584">
        <v>1800</v>
      </c>
    </row>
    <row r="253" spans="1:3" s="586" customFormat="1" ht="30" x14ac:dyDescent="0.25">
      <c r="A253" s="582" t="s">
        <v>1590</v>
      </c>
      <c r="B253" s="583" t="s">
        <v>1591</v>
      </c>
      <c r="C253" s="584">
        <v>1800</v>
      </c>
    </row>
    <row r="254" spans="1:3" s="586" customFormat="1" x14ac:dyDescent="0.25">
      <c r="A254" s="582" t="s">
        <v>1592</v>
      </c>
      <c r="B254" s="583" t="s">
        <v>1593</v>
      </c>
      <c r="C254" s="584">
        <v>750</v>
      </c>
    </row>
    <row r="255" spans="1:3" s="586" customFormat="1" x14ac:dyDescent="0.25">
      <c r="A255" s="582" t="s">
        <v>1594</v>
      </c>
      <c r="B255" s="583" t="s">
        <v>1595</v>
      </c>
      <c r="C255" s="584">
        <v>850</v>
      </c>
    </row>
    <row r="256" spans="1:3" s="586" customFormat="1" ht="30" x14ac:dyDescent="0.25">
      <c r="A256" s="582" t="s">
        <v>1596</v>
      </c>
      <c r="B256" s="583" t="s">
        <v>1597</v>
      </c>
      <c r="C256" s="584">
        <v>2500</v>
      </c>
    </row>
    <row r="257" spans="1:3" s="586" customFormat="1" x14ac:dyDescent="0.25">
      <c r="A257" s="582" t="s">
        <v>1598</v>
      </c>
      <c r="B257" s="583" t="s">
        <v>1599</v>
      </c>
      <c r="C257" s="584">
        <v>35000</v>
      </c>
    </row>
    <row r="258" spans="1:3" s="586" customFormat="1" ht="30" x14ac:dyDescent="0.25">
      <c r="A258" s="582" t="s">
        <v>1600</v>
      </c>
      <c r="B258" s="583" t="s">
        <v>1601</v>
      </c>
      <c r="C258" s="584">
        <v>1800</v>
      </c>
    </row>
    <row r="259" spans="1:3" s="586" customFormat="1" ht="30" x14ac:dyDescent="0.25">
      <c r="A259" s="582" t="s">
        <v>1602</v>
      </c>
      <c r="B259" s="583" t="s">
        <v>1603</v>
      </c>
      <c r="C259" s="584">
        <v>2000</v>
      </c>
    </row>
    <row r="260" spans="1:3" s="586" customFormat="1" ht="30" x14ac:dyDescent="0.25">
      <c r="A260" s="582" t="s">
        <v>1604</v>
      </c>
      <c r="B260" s="583" t="s">
        <v>1605</v>
      </c>
      <c r="C260" s="584">
        <v>1800</v>
      </c>
    </row>
    <row r="261" spans="1:3" s="586" customFormat="1" x14ac:dyDescent="0.25">
      <c r="A261" s="582" t="s">
        <v>1606</v>
      </c>
      <c r="B261" s="583" t="s">
        <v>1607</v>
      </c>
      <c r="C261" s="584">
        <v>500</v>
      </c>
    </row>
    <row r="262" spans="1:3" s="586" customFormat="1" x14ac:dyDescent="0.25">
      <c r="A262" s="582" t="s">
        <v>1608</v>
      </c>
      <c r="B262" s="583" t="s">
        <v>1609</v>
      </c>
      <c r="C262" s="584">
        <v>500</v>
      </c>
    </row>
    <row r="263" spans="1:3" s="586" customFormat="1" x14ac:dyDescent="0.25">
      <c r="A263" s="582" t="s">
        <v>1610</v>
      </c>
      <c r="B263" s="583" t="s">
        <v>1611</v>
      </c>
      <c r="C263" s="584">
        <v>500</v>
      </c>
    </row>
    <row r="264" spans="1:3" s="586" customFormat="1" x14ac:dyDescent="0.25">
      <c r="A264" s="582" t="s">
        <v>1612</v>
      </c>
      <c r="B264" s="583" t="s">
        <v>1613</v>
      </c>
      <c r="C264" s="584">
        <v>1000</v>
      </c>
    </row>
    <row r="265" spans="1:3" s="586" customFormat="1" x14ac:dyDescent="0.25">
      <c r="A265" s="582" t="s">
        <v>1614</v>
      </c>
      <c r="B265" s="583" t="s">
        <v>1615</v>
      </c>
      <c r="C265" s="584">
        <v>2200</v>
      </c>
    </row>
    <row r="266" spans="1:3" s="586" customFormat="1" ht="30" x14ac:dyDescent="0.25">
      <c r="A266" s="582" t="s">
        <v>1616</v>
      </c>
      <c r="B266" s="583" t="s">
        <v>1617</v>
      </c>
      <c r="C266" s="584">
        <v>1500</v>
      </c>
    </row>
    <row r="267" spans="1:3" s="586" customFormat="1" x14ac:dyDescent="0.25">
      <c r="A267" s="582" t="s">
        <v>1618</v>
      </c>
      <c r="B267" s="583" t="s">
        <v>1619</v>
      </c>
      <c r="C267" s="584">
        <v>850</v>
      </c>
    </row>
    <row r="268" spans="1:3" s="586" customFormat="1" x14ac:dyDescent="0.25">
      <c r="A268" s="582" t="s">
        <v>1620</v>
      </c>
      <c r="B268" s="583" t="s">
        <v>1619</v>
      </c>
      <c r="C268" s="584">
        <v>850</v>
      </c>
    </row>
    <row r="269" spans="1:3" s="586" customFormat="1" x14ac:dyDescent="0.25">
      <c r="A269" s="582" t="s">
        <v>1621</v>
      </c>
      <c r="B269" s="583" t="s">
        <v>1622</v>
      </c>
      <c r="C269" s="584">
        <v>1800</v>
      </c>
    </row>
    <row r="270" spans="1:3" s="586" customFormat="1" ht="30" x14ac:dyDescent="0.25">
      <c r="A270" s="582" t="s">
        <v>1623</v>
      </c>
      <c r="B270" s="583" t="s">
        <v>1624</v>
      </c>
      <c r="C270" s="584">
        <v>2000</v>
      </c>
    </row>
    <row r="271" spans="1:3" s="586" customFormat="1" ht="30" x14ac:dyDescent="0.25">
      <c r="A271" s="582" t="s">
        <v>1625</v>
      </c>
      <c r="B271" s="583" t="s">
        <v>1626</v>
      </c>
      <c r="C271" s="584">
        <v>2000</v>
      </c>
    </row>
    <row r="272" spans="1:3" s="586" customFormat="1" ht="30" x14ac:dyDescent="0.25">
      <c r="A272" s="582" t="s">
        <v>1627</v>
      </c>
      <c r="B272" s="583" t="s">
        <v>1628</v>
      </c>
      <c r="C272" s="584">
        <v>2000</v>
      </c>
    </row>
    <row r="273" spans="1:3" s="586" customFormat="1" x14ac:dyDescent="0.25">
      <c r="A273" s="582" t="s">
        <v>1629</v>
      </c>
      <c r="B273" s="583" t="s">
        <v>1630</v>
      </c>
      <c r="C273" s="584">
        <v>900</v>
      </c>
    </row>
    <row r="274" spans="1:3" s="586" customFormat="1" x14ac:dyDescent="0.25">
      <c r="A274" s="582" t="s">
        <v>1631</v>
      </c>
      <c r="B274" s="583" t="s">
        <v>1632</v>
      </c>
      <c r="C274" s="584">
        <v>1200</v>
      </c>
    </row>
    <row r="275" spans="1:3" s="586" customFormat="1" x14ac:dyDescent="0.25">
      <c r="A275" s="582" t="s">
        <v>1633</v>
      </c>
      <c r="B275" s="583" t="s">
        <v>1634</v>
      </c>
      <c r="C275" s="584">
        <v>1600</v>
      </c>
    </row>
    <row r="276" spans="1:3" s="586" customFormat="1" x14ac:dyDescent="0.25">
      <c r="A276" s="582" t="s">
        <v>1635</v>
      </c>
      <c r="B276" s="583" t="s">
        <v>1634</v>
      </c>
      <c r="C276" s="584">
        <v>1600</v>
      </c>
    </row>
    <row r="277" spans="1:3" s="586" customFormat="1" x14ac:dyDescent="0.25">
      <c r="A277" s="582" t="s">
        <v>1636</v>
      </c>
      <c r="B277" s="583" t="s">
        <v>1637</v>
      </c>
      <c r="C277" s="584">
        <v>8500</v>
      </c>
    </row>
    <row r="278" spans="1:3" s="586" customFormat="1" ht="30" x14ac:dyDescent="0.25">
      <c r="A278" s="582" t="s">
        <v>1638</v>
      </c>
      <c r="B278" s="583" t="s">
        <v>1639</v>
      </c>
      <c r="C278" s="584">
        <v>2500</v>
      </c>
    </row>
    <row r="279" spans="1:3" s="586" customFormat="1" ht="30" x14ac:dyDescent="0.25">
      <c r="A279" s="582" t="s">
        <v>1640</v>
      </c>
      <c r="B279" s="583" t="s">
        <v>1641</v>
      </c>
      <c r="C279" s="584">
        <v>2500</v>
      </c>
    </row>
    <row r="280" spans="1:3" s="586" customFormat="1" x14ac:dyDescent="0.25">
      <c r="A280" s="582" t="s">
        <v>1642</v>
      </c>
      <c r="B280" s="583" t="s">
        <v>1643</v>
      </c>
      <c r="C280" s="584">
        <v>1800</v>
      </c>
    </row>
    <row r="281" spans="1:3" s="586" customFormat="1" x14ac:dyDescent="0.25">
      <c r="A281" s="582" t="s">
        <v>1644</v>
      </c>
      <c r="B281" s="583" t="s">
        <v>1645</v>
      </c>
      <c r="C281" s="584">
        <v>2200</v>
      </c>
    </row>
    <row r="282" spans="1:3" s="586" customFormat="1" x14ac:dyDescent="0.25">
      <c r="A282" s="582" t="s">
        <v>1646</v>
      </c>
      <c r="B282" s="583" t="s">
        <v>1647</v>
      </c>
      <c r="C282" s="584">
        <v>1750</v>
      </c>
    </row>
    <row r="283" spans="1:3" s="586" customFormat="1" x14ac:dyDescent="0.25">
      <c r="A283" s="582" t="s">
        <v>1648</v>
      </c>
      <c r="B283" s="583" t="s">
        <v>1649</v>
      </c>
      <c r="C283" s="584">
        <v>750</v>
      </c>
    </row>
    <row r="284" spans="1:3" s="586" customFormat="1" ht="30" x14ac:dyDescent="0.25">
      <c r="A284" s="582" t="s">
        <v>1650</v>
      </c>
      <c r="B284" s="583" t="s">
        <v>1651</v>
      </c>
      <c r="C284" s="584">
        <v>2600</v>
      </c>
    </row>
    <row r="285" spans="1:3" s="586" customFormat="1" x14ac:dyDescent="0.25">
      <c r="A285" s="582" t="s">
        <v>1652</v>
      </c>
      <c r="B285" s="583" t="s">
        <v>1653</v>
      </c>
      <c r="C285" s="584">
        <v>2600</v>
      </c>
    </row>
    <row r="286" spans="1:3" s="586" customFormat="1" x14ac:dyDescent="0.25">
      <c r="A286" s="582" t="s">
        <v>1654</v>
      </c>
      <c r="B286" s="583" t="s">
        <v>1655</v>
      </c>
      <c r="C286" s="584">
        <v>2600</v>
      </c>
    </row>
    <row r="287" spans="1:3" s="586" customFormat="1" x14ac:dyDescent="0.25">
      <c r="A287" s="582" t="s">
        <v>1656</v>
      </c>
      <c r="B287" s="583" t="s">
        <v>1657</v>
      </c>
      <c r="C287" s="584">
        <v>52000</v>
      </c>
    </row>
    <row r="288" spans="1:3" s="586" customFormat="1" x14ac:dyDescent="0.25">
      <c r="A288" s="582" t="s">
        <v>1658</v>
      </c>
      <c r="B288" s="583" t="s">
        <v>1659</v>
      </c>
      <c r="C288" s="584">
        <v>2800</v>
      </c>
    </row>
    <row r="289" spans="1:3" s="586" customFormat="1" x14ac:dyDescent="0.25">
      <c r="A289" s="582" t="s">
        <v>1660</v>
      </c>
      <c r="B289" s="583" t="s">
        <v>1661</v>
      </c>
      <c r="C289" s="584">
        <v>2800</v>
      </c>
    </row>
    <row r="290" spans="1:3" s="586" customFormat="1" x14ac:dyDescent="0.25">
      <c r="A290" s="582" t="s">
        <v>1662</v>
      </c>
      <c r="B290" s="583" t="s">
        <v>1663</v>
      </c>
      <c r="C290" s="584">
        <v>2400</v>
      </c>
    </row>
    <row r="291" spans="1:3" s="586" customFormat="1" x14ac:dyDescent="0.25">
      <c r="A291" s="582" t="s">
        <v>1664</v>
      </c>
      <c r="B291" s="583" t="s">
        <v>1665</v>
      </c>
      <c r="C291" s="584">
        <v>2100</v>
      </c>
    </row>
    <row r="292" spans="1:3" s="586" customFormat="1" x14ac:dyDescent="0.25">
      <c r="A292" s="582" t="s">
        <v>1666</v>
      </c>
      <c r="B292" s="583" t="s">
        <v>1667</v>
      </c>
      <c r="C292" s="584">
        <v>3200</v>
      </c>
    </row>
    <row r="293" spans="1:3" s="586" customFormat="1" x14ac:dyDescent="0.25">
      <c r="A293" s="582" t="s">
        <v>1668</v>
      </c>
      <c r="B293" s="583" t="s">
        <v>1669</v>
      </c>
      <c r="C293" s="584">
        <v>2100</v>
      </c>
    </row>
    <row r="294" spans="1:3" s="586" customFormat="1" x14ac:dyDescent="0.25">
      <c r="A294" s="582" t="s">
        <v>1670</v>
      </c>
      <c r="B294" s="583" t="s">
        <v>1671</v>
      </c>
      <c r="C294" s="584">
        <v>2800</v>
      </c>
    </row>
    <row r="295" spans="1:3" s="586" customFormat="1" x14ac:dyDescent="0.25">
      <c r="A295" s="582" t="s">
        <v>1672</v>
      </c>
      <c r="B295" s="583" t="s">
        <v>1673</v>
      </c>
      <c r="C295" s="584">
        <v>2800</v>
      </c>
    </row>
    <row r="296" spans="1:3" s="586" customFormat="1" x14ac:dyDescent="0.25">
      <c r="A296" s="582" t="s">
        <v>1674</v>
      </c>
      <c r="B296" s="583" t="s">
        <v>1675</v>
      </c>
      <c r="C296" s="584">
        <v>2400</v>
      </c>
    </row>
    <row r="297" spans="1:3" s="586" customFormat="1" x14ac:dyDescent="0.25">
      <c r="A297" s="582" t="s">
        <v>1676</v>
      </c>
      <c r="B297" s="583" t="s">
        <v>1677</v>
      </c>
      <c r="C297" s="584">
        <v>2400</v>
      </c>
    </row>
    <row r="298" spans="1:3" s="586" customFormat="1" x14ac:dyDescent="0.25">
      <c r="A298" s="582" t="s">
        <v>1678</v>
      </c>
      <c r="B298" s="583" t="s">
        <v>1677</v>
      </c>
      <c r="C298" s="584">
        <v>2800</v>
      </c>
    </row>
    <row r="299" spans="1:3" s="586" customFormat="1" x14ac:dyDescent="0.25">
      <c r="A299" s="582" t="s">
        <v>1679</v>
      </c>
      <c r="B299" s="583" t="s">
        <v>1680</v>
      </c>
      <c r="C299" s="584">
        <v>3100</v>
      </c>
    </row>
    <row r="300" spans="1:3" s="586" customFormat="1" x14ac:dyDescent="0.25">
      <c r="A300" s="582" t="s">
        <v>1681</v>
      </c>
      <c r="B300" s="583" t="s">
        <v>1682</v>
      </c>
      <c r="C300" s="584">
        <v>2800</v>
      </c>
    </row>
    <row r="301" spans="1:3" s="586" customFormat="1" x14ac:dyDescent="0.25">
      <c r="A301" s="582" t="s">
        <v>1683</v>
      </c>
      <c r="B301" s="583" t="s">
        <v>1684</v>
      </c>
      <c r="C301" s="584">
        <v>2800</v>
      </c>
    </row>
    <row r="302" spans="1:3" s="586" customFormat="1" x14ac:dyDescent="0.25">
      <c r="A302" s="582" t="s">
        <v>1685</v>
      </c>
      <c r="B302" s="583" t="s">
        <v>1686</v>
      </c>
      <c r="C302" s="584">
        <v>2800</v>
      </c>
    </row>
    <row r="303" spans="1:3" s="586" customFormat="1" x14ac:dyDescent="0.25">
      <c r="A303" s="582" t="s">
        <v>1687</v>
      </c>
      <c r="B303" s="583" t="s">
        <v>1688</v>
      </c>
      <c r="C303" s="584">
        <v>3625</v>
      </c>
    </row>
    <row r="304" spans="1:3" s="586" customFormat="1" x14ac:dyDescent="0.25">
      <c r="A304" s="582" t="s">
        <v>1689</v>
      </c>
      <c r="B304" s="583" t="s">
        <v>1690</v>
      </c>
      <c r="C304" s="584">
        <v>7900</v>
      </c>
    </row>
    <row r="305" spans="1:3" s="586" customFormat="1" x14ac:dyDescent="0.25">
      <c r="A305" s="582" t="s">
        <v>1691</v>
      </c>
      <c r="B305" s="583" t="s">
        <v>1692</v>
      </c>
      <c r="C305" s="584">
        <v>9300</v>
      </c>
    </row>
    <row r="306" spans="1:3" s="586" customFormat="1" x14ac:dyDescent="0.25">
      <c r="A306" s="582" t="s">
        <v>1693</v>
      </c>
      <c r="B306" s="583" t="s">
        <v>1694</v>
      </c>
      <c r="C306" s="584">
        <v>8590</v>
      </c>
    </row>
    <row r="307" spans="1:3" s="586" customFormat="1" x14ac:dyDescent="0.25">
      <c r="A307" s="582" t="s">
        <v>1695</v>
      </c>
      <c r="B307" s="583" t="s">
        <v>1696</v>
      </c>
      <c r="C307" s="584">
        <v>7390</v>
      </c>
    </row>
    <row r="308" spans="1:3" s="586" customFormat="1" x14ac:dyDescent="0.25">
      <c r="A308" s="582" t="s">
        <v>1697</v>
      </c>
      <c r="B308" s="583" t="s">
        <v>1698</v>
      </c>
      <c r="C308" s="584">
        <v>7490</v>
      </c>
    </row>
    <row r="309" spans="1:3" s="586" customFormat="1" x14ac:dyDescent="0.25">
      <c r="A309" s="582" t="s">
        <v>1699</v>
      </c>
      <c r="B309" s="583" t="s">
        <v>1700</v>
      </c>
      <c r="C309" s="584">
        <v>9790</v>
      </c>
    </row>
    <row r="310" spans="1:3" s="586" customFormat="1" x14ac:dyDescent="0.25">
      <c r="A310" s="582" t="s">
        <v>1701</v>
      </c>
      <c r="B310" s="583" t="s">
        <v>1702</v>
      </c>
      <c r="C310" s="584">
        <v>7690</v>
      </c>
    </row>
    <row r="311" spans="1:3" s="586" customFormat="1" x14ac:dyDescent="0.25">
      <c r="A311" s="582" t="s">
        <v>1703</v>
      </c>
      <c r="B311" s="583" t="s">
        <v>1704</v>
      </c>
      <c r="C311" s="584">
        <v>6590</v>
      </c>
    </row>
    <row r="312" spans="1:3" s="586" customFormat="1" x14ac:dyDescent="0.25">
      <c r="A312" s="582" t="s">
        <v>1705</v>
      </c>
      <c r="B312" s="583" t="s">
        <v>1706</v>
      </c>
      <c r="C312" s="584">
        <v>4290</v>
      </c>
    </row>
    <row r="313" spans="1:3" s="586" customFormat="1" x14ac:dyDescent="0.25">
      <c r="A313" s="582" t="s">
        <v>1707</v>
      </c>
      <c r="B313" s="583" t="s">
        <v>1708</v>
      </c>
      <c r="C313" s="584">
        <v>12980</v>
      </c>
    </row>
    <row r="314" spans="1:3" s="586" customFormat="1" x14ac:dyDescent="0.25">
      <c r="A314" s="582" t="s">
        <v>1709</v>
      </c>
      <c r="B314" s="583" t="s">
        <v>1710</v>
      </c>
      <c r="C314" s="584">
        <v>4990</v>
      </c>
    </row>
    <row r="315" spans="1:3" s="586" customFormat="1" x14ac:dyDescent="0.25">
      <c r="A315" s="582" t="s">
        <v>1711</v>
      </c>
      <c r="B315" s="583" t="s">
        <v>1712</v>
      </c>
      <c r="C315" s="584">
        <v>21680</v>
      </c>
    </row>
    <row r="316" spans="1:3" s="586" customFormat="1" x14ac:dyDescent="0.25">
      <c r="A316" s="582" t="s">
        <v>1713</v>
      </c>
      <c r="B316" s="583" t="s">
        <v>1714</v>
      </c>
      <c r="C316" s="584">
        <v>5290</v>
      </c>
    </row>
    <row r="317" spans="1:3" s="586" customFormat="1" x14ac:dyDescent="0.25">
      <c r="A317" s="582" t="s">
        <v>1715</v>
      </c>
      <c r="B317" s="583" t="s">
        <v>1716</v>
      </c>
      <c r="C317" s="584">
        <v>8990</v>
      </c>
    </row>
    <row r="318" spans="1:3" s="586" customFormat="1" x14ac:dyDescent="0.25">
      <c r="A318" s="582" t="s">
        <v>1717</v>
      </c>
      <c r="B318" s="583" t="s">
        <v>1718</v>
      </c>
      <c r="C318" s="584">
        <v>5790</v>
      </c>
    </row>
    <row r="319" spans="1:3" s="586" customFormat="1" x14ac:dyDescent="0.25">
      <c r="A319" s="582" t="s">
        <v>1719</v>
      </c>
      <c r="B319" s="583" t="s">
        <v>1720</v>
      </c>
      <c r="C319" s="584">
        <v>4790</v>
      </c>
    </row>
    <row r="320" spans="1:3" s="586" customFormat="1" x14ac:dyDescent="0.25">
      <c r="A320" s="582" t="s">
        <v>1721</v>
      </c>
      <c r="B320" s="583" t="s">
        <v>1722</v>
      </c>
      <c r="C320" s="584">
        <v>9480</v>
      </c>
    </row>
    <row r="321" spans="1:3" s="586" customFormat="1" x14ac:dyDescent="0.25">
      <c r="A321" s="588" t="s">
        <v>1723</v>
      </c>
      <c r="B321" s="583" t="s">
        <v>1724</v>
      </c>
      <c r="C321" s="584">
        <v>3990</v>
      </c>
    </row>
    <row r="322" spans="1:3" s="586" customFormat="1" x14ac:dyDescent="0.25">
      <c r="A322" s="588" t="s">
        <v>1725</v>
      </c>
      <c r="B322" s="583" t="s">
        <v>1726</v>
      </c>
      <c r="C322" s="584">
        <v>3720</v>
      </c>
    </row>
    <row r="323" spans="1:3" s="586" customFormat="1" x14ac:dyDescent="0.25">
      <c r="A323" s="588" t="s">
        <v>1727</v>
      </c>
      <c r="B323" s="583" t="s">
        <v>1728</v>
      </c>
      <c r="C323" s="584">
        <v>3720</v>
      </c>
    </row>
    <row r="324" spans="1:3" s="586" customFormat="1" x14ac:dyDescent="0.25">
      <c r="A324" s="588" t="s">
        <v>1729</v>
      </c>
      <c r="B324" s="583" t="s">
        <v>1730</v>
      </c>
      <c r="C324" s="584">
        <v>7620.69</v>
      </c>
    </row>
    <row r="325" spans="1:3" s="585" customFormat="1" x14ac:dyDescent="0.25">
      <c r="A325" s="588" t="s">
        <v>1731</v>
      </c>
      <c r="B325" s="589" t="s">
        <v>1732</v>
      </c>
      <c r="C325" s="590">
        <v>7620.69</v>
      </c>
    </row>
    <row r="326" spans="1:3" s="585" customFormat="1" x14ac:dyDescent="0.25">
      <c r="A326" s="588" t="s">
        <v>1733</v>
      </c>
      <c r="B326" s="589" t="s">
        <v>1734</v>
      </c>
      <c r="C326" s="591">
        <v>13608.96</v>
      </c>
    </row>
    <row r="327" spans="1:3" s="585" customFormat="1" x14ac:dyDescent="0.25">
      <c r="A327" s="588" t="s">
        <v>1735</v>
      </c>
      <c r="B327" s="589" t="s">
        <v>1736</v>
      </c>
      <c r="C327" s="591">
        <v>10519.92</v>
      </c>
    </row>
    <row r="328" spans="1:3" s="585" customFormat="1" x14ac:dyDescent="0.25">
      <c r="A328" s="588" t="s">
        <v>1737</v>
      </c>
      <c r="B328" s="589" t="s">
        <v>1738</v>
      </c>
      <c r="C328" s="591">
        <v>8985.36</v>
      </c>
    </row>
    <row r="329" spans="1:3" s="585" customFormat="1" x14ac:dyDescent="0.25">
      <c r="A329" s="588" t="s">
        <v>1739</v>
      </c>
      <c r="B329" s="592" t="s">
        <v>1740</v>
      </c>
      <c r="C329" s="593">
        <v>8985.36</v>
      </c>
    </row>
    <row r="330" spans="1:3" s="585" customFormat="1" x14ac:dyDescent="0.25">
      <c r="A330" s="588" t="s">
        <v>1741</v>
      </c>
      <c r="B330" s="592" t="s">
        <v>1742</v>
      </c>
      <c r="C330" s="593">
        <v>8985.36</v>
      </c>
    </row>
    <row r="331" spans="1:3" s="585" customFormat="1" x14ac:dyDescent="0.25">
      <c r="A331" s="588" t="s">
        <v>1743</v>
      </c>
      <c r="B331" s="592" t="s">
        <v>1744</v>
      </c>
      <c r="C331" s="593">
        <v>26103.439999999999</v>
      </c>
    </row>
    <row r="332" spans="1:3" s="585" customFormat="1" x14ac:dyDescent="0.25">
      <c r="A332" s="588" t="s">
        <v>1745</v>
      </c>
      <c r="B332" s="592" t="s">
        <v>1744</v>
      </c>
      <c r="C332" s="593">
        <v>13051.72</v>
      </c>
    </row>
    <row r="333" spans="1:3" s="585" customFormat="1" x14ac:dyDescent="0.25">
      <c r="A333" s="588" t="s">
        <v>1746</v>
      </c>
      <c r="B333" s="592" t="s">
        <v>1747</v>
      </c>
      <c r="C333" s="593">
        <v>8500.86</v>
      </c>
    </row>
    <row r="334" spans="1:3" s="585" customFormat="1" x14ac:dyDescent="0.25">
      <c r="A334" s="588" t="s">
        <v>1748</v>
      </c>
      <c r="B334" s="592" t="s">
        <v>1749</v>
      </c>
      <c r="C334" s="593">
        <v>20809.12</v>
      </c>
    </row>
    <row r="335" spans="1:3" s="585" customFormat="1" x14ac:dyDescent="0.25">
      <c r="A335" s="594" t="s">
        <v>1750</v>
      </c>
      <c r="B335" s="595" t="s">
        <v>1751</v>
      </c>
      <c r="C335" s="596">
        <v>20809.12</v>
      </c>
    </row>
    <row r="336" spans="1:3" s="585" customFormat="1" x14ac:dyDescent="0.25">
      <c r="A336" s="597" t="s">
        <v>1752</v>
      </c>
      <c r="B336" s="598" t="s">
        <v>1753</v>
      </c>
      <c r="C336" s="596">
        <v>6683.52</v>
      </c>
    </row>
    <row r="337" spans="1:3" s="585" customFormat="1" x14ac:dyDescent="0.25">
      <c r="A337" s="597" t="s">
        <v>1754</v>
      </c>
      <c r="B337" s="598" t="s">
        <v>1755</v>
      </c>
      <c r="C337" s="596">
        <v>13346.25</v>
      </c>
    </row>
    <row r="338" spans="1:3" s="585" customFormat="1" x14ac:dyDescent="0.25">
      <c r="A338" s="597" t="s">
        <v>1756</v>
      </c>
      <c r="B338" s="598" t="s">
        <v>1757</v>
      </c>
      <c r="C338" s="596">
        <v>13346.25</v>
      </c>
    </row>
    <row r="339" spans="1:3" s="585" customFormat="1" x14ac:dyDescent="0.25">
      <c r="A339" s="597" t="s">
        <v>1758</v>
      </c>
      <c r="B339" s="598" t="s">
        <v>1759</v>
      </c>
      <c r="C339" s="596">
        <v>13346.25</v>
      </c>
    </row>
    <row r="340" spans="1:3" s="585" customFormat="1" x14ac:dyDescent="0.25">
      <c r="A340" s="597" t="s">
        <v>1760</v>
      </c>
      <c r="B340" s="598" t="s">
        <v>1761</v>
      </c>
      <c r="C340" s="596">
        <v>13346.25</v>
      </c>
    </row>
    <row r="341" spans="1:3" s="585" customFormat="1" x14ac:dyDescent="0.25">
      <c r="A341" s="597" t="s">
        <v>1762</v>
      </c>
      <c r="B341" s="598" t="s">
        <v>1763</v>
      </c>
      <c r="C341" s="596">
        <v>13346.25</v>
      </c>
    </row>
    <row r="342" spans="1:3" s="585" customFormat="1" x14ac:dyDescent="0.25">
      <c r="A342" s="597" t="s">
        <v>1764</v>
      </c>
      <c r="B342" s="598" t="s">
        <v>1765</v>
      </c>
      <c r="C342" s="596">
        <v>13346.25</v>
      </c>
    </row>
    <row r="343" spans="1:3" s="585" customFormat="1" x14ac:dyDescent="0.25">
      <c r="A343" s="597" t="s">
        <v>1766</v>
      </c>
      <c r="B343" s="598" t="s">
        <v>1767</v>
      </c>
      <c r="C343" s="596">
        <v>13346.25</v>
      </c>
    </row>
    <row r="344" spans="1:3" s="585" customFormat="1" x14ac:dyDescent="0.25">
      <c r="A344" s="597" t="s">
        <v>1768</v>
      </c>
      <c r="B344" s="598" t="s">
        <v>1769</v>
      </c>
      <c r="C344" s="596">
        <v>13346.25</v>
      </c>
    </row>
    <row r="345" spans="1:3" s="585" customFormat="1" x14ac:dyDescent="0.25">
      <c r="A345" s="597" t="s">
        <v>1770</v>
      </c>
      <c r="B345" s="598" t="s">
        <v>1771</v>
      </c>
      <c r="C345" s="596">
        <v>13346.25</v>
      </c>
    </row>
    <row r="346" spans="1:3" s="585" customFormat="1" x14ac:dyDescent="0.25">
      <c r="A346" s="597" t="s">
        <v>1772</v>
      </c>
      <c r="B346" s="598" t="s">
        <v>1773</v>
      </c>
      <c r="C346" s="596">
        <v>13346.25</v>
      </c>
    </row>
    <row r="347" spans="1:3" s="585" customFormat="1" x14ac:dyDescent="0.25">
      <c r="A347" s="597" t="s">
        <v>1774</v>
      </c>
      <c r="B347" s="598" t="s">
        <v>1775</v>
      </c>
      <c r="C347" s="596">
        <v>13346.25</v>
      </c>
    </row>
    <row r="348" spans="1:3" s="585" customFormat="1" x14ac:dyDescent="0.25">
      <c r="A348" s="597" t="s">
        <v>1776</v>
      </c>
      <c r="B348" s="598" t="s">
        <v>1777</v>
      </c>
      <c r="C348" s="596">
        <v>13346.25</v>
      </c>
    </row>
    <row r="349" spans="1:3" s="585" customFormat="1" x14ac:dyDescent="0.25">
      <c r="A349" s="597" t="s">
        <v>1778</v>
      </c>
      <c r="B349" s="598" t="s">
        <v>1779</v>
      </c>
      <c r="C349" s="596">
        <v>13346.25</v>
      </c>
    </row>
    <row r="350" spans="1:3" s="585" customFormat="1" x14ac:dyDescent="0.25">
      <c r="A350" s="597" t="s">
        <v>1780</v>
      </c>
      <c r="B350" s="598" t="s">
        <v>1781</v>
      </c>
      <c r="C350" s="596">
        <v>13346.25</v>
      </c>
    </row>
    <row r="351" spans="1:3" s="585" customFormat="1" x14ac:dyDescent="0.25">
      <c r="A351" s="597" t="s">
        <v>1782</v>
      </c>
      <c r="B351" s="598" t="s">
        <v>1783</v>
      </c>
      <c r="C351" s="596">
        <v>13346.25</v>
      </c>
    </row>
    <row r="352" spans="1:3" s="585" customFormat="1" x14ac:dyDescent="0.25">
      <c r="A352" s="597" t="s">
        <v>1784</v>
      </c>
      <c r="B352" s="598" t="s">
        <v>1785</v>
      </c>
      <c r="C352" s="596">
        <v>2758.62</v>
      </c>
    </row>
    <row r="353" spans="1:3" s="585" customFormat="1" x14ac:dyDescent="0.25">
      <c r="A353" s="597" t="s">
        <v>1786</v>
      </c>
      <c r="B353" s="598" t="s">
        <v>1787</v>
      </c>
      <c r="C353" s="596">
        <v>5076</v>
      </c>
    </row>
    <row r="354" spans="1:3" s="585" customFormat="1" x14ac:dyDescent="0.25">
      <c r="A354" s="597" t="s">
        <v>1788</v>
      </c>
      <c r="B354" s="598" t="s">
        <v>1789</v>
      </c>
      <c r="C354" s="596">
        <v>23390.400000000001</v>
      </c>
    </row>
    <row r="355" spans="1:3" s="585" customFormat="1" x14ac:dyDescent="0.25">
      <c r="A355" s="597" t="s">
        <v>1790</v>
      </c>
      <c r="B355" s="598" t="s">
        <v>1791</v>
      </c>
      <c r="C355" s="596">
        <v>2940</v>
      </c>
    </row>
    <row r="356" spans="1:3" s="585" customFormat="1" x14ac:dyDescent="0.25">
      <c r="A356" s="597" t="s">
        <v>1792</v>
      </c>
      <c r="B356" s="598" t="s">
        <v>1793</v>
      </c>
      <c r="C356" s="596">
        <v>2940</v>
      </c>
    </row>
    <row r="357" spans="1:3" s="585" customFormat="1" x14ac:dyDescent="0.25">
      <c r="A357" s="597" t="s">
        <v>1794</v>
      </c>
      <c r="B357" s="598" t="s">
        <v>1795</v>
      </c>
      <c r="C357" s="596">
        <v>23964.66</v>
      </c>
    </row>
    <row r="358" spans="1:3" s="585" customFormat="1" x14ac:dyDescent="0.25">
      <c r="A358" s="597" t="s">
        <v>1796</v>
      </c>
      <c r="B358" s="598" t="s">
        <v>1797</v>
      </c>
      <c r="C358" s="596">
        <v>5171.55</v>
      </c>
    </row>
    <row r="359" spans="1:3" s="585" customFormat="1" x14ac:dyDescent="0.25">
      <c r="A359" s="597" t="s">
        <v>1798</v>
      </c>
      <c r="B359" s="598" t="s">
        <v>1799</v>
      </c>
      <c r="C359" s="596">
        <v>4000</v>
      </c>
    </row>
    <row r="360" spans="1:3" s="585" customFormat="1" x14ac:dyDescent="0.25">
      <c r="A360" s="597" t="s">
        <v>1800</v>
      </c>
      <c r="B360" s="598" t="s">
        <v>1801</v>
      </c>
      <c r="C360" s="596">
        <v>11500</v>
      </c>
    </row>
    <row r="361" spans="1:3" s="585" customFormat="1" x14ac:dyDescent="0.25">
      <c r="A361" s="597" t="s">
        <v>1802</v>
      </c>
      <c r="B361" s="598" t="s">
        <v>1803</v>
      </c>
      <c r="C361" s="596">
        <v>10083.6</v>
      </c>
    </row>
    <row r="362" spans="1:3" s="585" customFormat="1" x14ac:dyDescent="0.25">
      <c r="A362" s="597" t="s">
        <v>1804</v>
      </c>
      <c r="B362" s="598" t="s">
        <v>1805</v>
      </c>
      <c r="C362" s="596">
        <v>13812.72</v>
      </c>
    </row>
    <row r="363" spans="1:3" s="585" customFormat="1" x14ac:dyDescent="0.25">
      <c r="A363" s="597" t="s">
        <v>1806</v>
      </c>
      <c r="B363" s="598" t="s">
        <v>1807</v>
      </c>
      <c r="C363" s="596">
        <v>13812.72</v>
      </c>
    </row>
    <row r="364" spans="1:3" s="585" customFormat="1" x14ac:dyDescent="0.25">
      <c r="A364" s="597" t="s">
        <v>1808</v>
      </c>
      <c r="B364" s="598" t="s">
        <v>1809</v>
      </c>
      <c r="C364" s="596">
        <v>13812.72</v>
      </c>
    </row>
    <row r="365" spans="1:3" s="585" customFormat="1" x14ac:dyDescent="0.25">
      <c r="A365" s="597" t="s">
        <v>1810</v>
      </c>
      <c r="B365" s="598" t="s">
        <v>1811</v>
      </c>
      <c r="C365" s="596">
        <v>16255.92</v>
      </c>
    </row>
    <row r="366" spans="1:3" s="585" customFormat="1" x14ac:dyDescent="0.25">
      <c r="A366" s="597" t="s">
        <v>1812</v>
      </c>
      <c r="B366" s="598" t="s">
        <v>1813</v>
      </c>
      <c r="C366" s="596">
        <v>5761.14</v>
      </c>
    </row>
    <row r="367" spans="1:3" s="585" customFormat="1" x14ac:dyDescent="0.25">
      <c r="A367" s="597" t="s">
        <v>1814</v>
      </c>
      <c r="B367" s="598" t="s">
        <v>1815</v>
      </c>
      <c r="C367" s="596">
        <v>26943.84</v>
      </c>
    </row>
    <row r="368" spans="1:3" s="585" customFormat="1" ht="63.75" x14ac:dyDescent="0.25">
      <c r="A368" s="597" t="s">
        <v>1816</v>
      </c>
      <c r="B368" s="598" t="s">
        <v>1817</v>
      </c>
      <c r="C368" s="596">
        <v>636640.07999999996</v>
      </c>
    </row>
    <row r="369" spans="1:3" s="585" customFormat="1" x14ac:dyDescent="0.25">
      <c r="A369" s="597" t="s">
        <v>1818</v>
      </c>
      <c r="B369" s="598" t="s">
        <v>1819</v>
      </c>
      <c r="C369" s="596">
        <v>167092.79999999999</v>
      </c>
    </row>
    <row r="370" spans="1:3" s="585" customFormat="1" x14ac:dyDescent="0.25">
      <c r="A370" s="597" t="s">
        <v>1820</v>
      </c>
      <c r="B370" s="598" t="s">
        <v>1821</v>
      </c>
      <c r="C370" s="596">
        <v>42985.599999999999</v>
      </c>
    </row>
    <row r="371" spans="1:3" s="585" customFormat="1" ht="25.5" x14ac:dyDescent="0.25">
      <c r="A371" s="597" t="s">
        <v>1822</v>
      </c>
      <c r="B371" s="598" t="s">
        <v>1823</v>
      </c>
      <c r="C371" s="596">
        <v>23408</v>
      </c>
    </row>
    <row r="372" spans="1:3" s="585" customFormat="1" ht="25.5" x14ac:dyDescent="0.25">
      <c r="A372" s="597" t="s">
        <v>1824</v>
      </c>
      <c r="B372" s="598" t="s">
        <v>1825</v>
      </c>
      <c r="C372" s="596">
        <v>27753.599999999999</v>
      </c>
    </row>
    <row r="373" spans="1:3" s="585" customFormat="1" ht="25.5" x14ac:dyDescent="0.25">
      <c r="A373" s="597" t="s">
        <v>1826</v>
      </c>
      <c r="B373" s="598" t="s">
        <v>1827</v>
      </c>
      <c r="C373" s="596">
        <v>66169.600000000006</v>
      </c>
    </row>
    <row r="374" spans="1:3" s="585" customFormat="1" x14ac:dyDescent="0.25">
      <c r="A374" s="597" t="s">
        <v>1828</v>
      </c>
      <c r="B374" s="598" t="s">
        <v>1829</v>
      </c>
      <c r="C374" s="596">
        <v>4350</v>
      </c>
    </row>
    <row r="375" spans="1:3" s="585" customFormat="1" x14ac:dyDescent="0.25">
      <c r="A375" s="597" t="s">
        <v>1830</v>
      </c>
      <c r="B375" s="598" t="s">
        <v>1831</v>
      </c>
      <c r="C375" s="596">
        <v>4350</v>
      </c>
    </row>
    <row r="376" spans="1:3" s="585" customFormat="1" x14ac:dyDescent="0.25">
      <c r="A376" s="597" t="s">
        <v>1832</v>
      </c>
      <c r="B376" s="598" t="s">
        <v>1833</v>
      </c>
      <c r="C376" s="596">
        <v>4350</v>
      </c>
    </row>
    <row r="377" spans="1:3" s="585" customFormat="1" x14ac:dyDescent="0.25">
      <c r="A377" s="597" t="s">
        <v>1834</v>
      </c>
      <c r="B377" s="598" t="s">
        <v>1835</v>
      </c>
      <c r="C377" s="596">
        <v>30128</v>
      </c>
    </row>
    <row r="378" spans="1:3" s="585" customFormat="1" x14ac:dyDescent="0.25">
      <c r="A378" s="597" t="s">
        <v>1836</v>
      </c>
      <c r="B378" s="598" t="s">
        <v>1837</v>
      </c>
      <c r="C378" s="596">
        <v>15253.2</v>
      </c>
    </row>
    <row r="379" spans="1:3" s="585" customFormat="1" x14ac:dyDescent="0.25">
      <c r="A379" s="597" t="s">
        <v>1838</v>
      </c>
      <c r="B379" s="598" t="s">
        <v>1839</v>
      </c>
      <c r="C379" s="596">
        <v>8373.59</v>
      </c>
    </row>
    <row r="380" spans="1:3" s="585" customFormat="1" x14ac:dyDescent="0.25">
      <c r="A380" s="597" t="s">
        <v>1840</v>
      </c>
      <c r="B380" s="598" t="s">
        <v>1841</v>
      </c>
      <c r="C380" s="596">
        <v>3405.12</v>
      </c>
    </row>
    <row r="381" spans="1:3" s="585" customFormat="1" x14ac:dyDescent="0.25">
      <c r="A381" s="597" t="s">
        <v>1842</v>
      </c>
      <c r="B381" s="598" t="s">
        <v>1843</v>
      </c>
      <c r="C381" s="596">
        <v>3357</v>
      </c>
    </row>
    <row r="382" spans="1:3" s="585" customFormat="1" x14ac:dyDescent="0.25">
      <c r="A382" s="597" t="s">
        <v>1844</v>
      </c>
      <c r="B382" s="598" t="s">
        <v>1740</v>
      </c>
      <c r="C382" s="596">
        <v>3418.32</v>
      </c>
    </row>
    <row r="383" spans="1:3" s="585" customFormat="1" x14ac:dyDescent="0.25">
      <c r="A383" s="597" t="s">
        <v>1845</v>
      </c>
      <c r="B383" s="598" t="s">
        <v>1742</v>
      </c>
      <c r="C383" s="596">
        <v>3418</v>
      </c>
    </row>
    <row r="384" spans="1:3" s="585" customFormat="1" x14ac:dyDescent="0.25">
      <c r="A384" s="597" t="s">
        <v>1846</v>
      </c>
      <c r="B384" s="598" t="s">
        <v>1847</v>
      </c>
      <c r="C384" s="596">
        <v>3418.32</v>
      </c>
    </row>
    <row r="385" spans="1:3" s="585" customFormat="1" x14ac:dyDescent="0.25">
      <c r="A385" s="597" t="s">
        <v>1848</v>
      </c>
      <c r="B385" s="598" t="s">
        <v>1849</v>
      </c>
      <c r="C385" s="596">
        <v>2757.76</v>
      </c>
    </row>
    <row r="386" spans="1:3" s="585" customFormat="1" x14ac:dyDescent="0.25">
      <c r="A386" s="597" t="s">
        <v>1850</v>
      </c>
      <c r="B386" s="598" t="s">
        <v>1851</v>
      </c>
      <c r="C386" s="596">
        <v>12326.72</v>
      </c>
    </row>
    <row r="387" spans="1:3" s="585" customFormat="1" x14ac:dyDescent="0.25">
      <c r="A387" s="597" t="s">
        <v>1852</v>
      </c>
      <c r="B387" s="598" t="s">
        <v>1853</v>
      </c>
      <c r="C387" s="596">
        <v>4565</v>
      </c>
    </row>
    <row r="388" spans="1:3" s="585" customFormat="1" ht="25.5" x14ac:dyDescent="0.25">
      <c r="A388" s="597" t="s">
        <v>1854</v>
      </c>
      <c r="B388" s="598" t="s">
        <v>1855</v>
      </c>
      <c r="C388" s="596">
        <v>32776.339999999997</v>
      </c>
    </row>
    <row r="389" spans="1:3" s="585" customFormat="1" x14ac:dyDescent="0.25">
      <c r="A389" s="597" t="s">
        <v>1856</v>
      </c>
      <c r="B389" s="598" t="s">
        <v>1857</v>
      </c>
      <c r="C389" s="596">
        <v>22403.83</v>
      </c>
    </row>
    <row r="390" spans="1:3" s="585" customFormat="1" x14ac:dyDescent="0.25">
      <c r="A390" s="597" t="s">
        <v>1427</v>
      </c>
      <c r="B390" s="598" t="s">
        <v>1858</v>
      </c>
      <c r="C390" s="596">
        <v>4223.28</v>
      </c>
    </row>
    <row r="391" spans="1:3" s="585" customFormat="1" x14ac:dyDescent="0.25">
      <c r="A391" s="597" t="s">
        <v>1859</v>
      </c>
      <c r="B391" s="598" t="s">
        <v>1860</v>
      </c>
      <c r="C391" s="596">
        <v>5172.41</v>
      </c>
    </row>
    <row r="392" spans="1:3" s="585" customFormat="1" x14ac:dyDescent="0.25">
      <c r="A392" s="597" t="s">
        <v>1861</v>
      </c>
      <c r="B392" s="598" t="s">
        <v>1862</v>
      </c>
      <c r="C392" s="596">
        <v>7615</v>
      </c>
    </row>
    <row r="393" spans="1:3" s="585" customFormat="1" x14ac:dyDescent="0.25">
      <c r="A393" s="597" t="s">
        <v>1863</v>
      </c>
      <c r="B393" s="598" t="s">
        <v>1864</v>
      </c>
      <c r="C393" s="596">
        <v>6244.96</v>
      </c>
    </row>
    <row r="394" spans="1:3" s="585" customFormat="1" x14ac:dyDescent="0.25">
      <c r="A394" s="597" t="s">
        <v>1865</v>
      </c>
      <c r="B394" s="598" t="s">
        <v>1866</v>
      </c>
      <c r="C394" s="596">
        <v>67241.38</v>
      </c>
    </row>
    <row r="395" spans="1:3" s="585" customFormat="1" x14ac:dyDescent="0.25">
      <c r="A395" s="597" t="s">
        <v>1867</v>
      </c>
      <c r="B395" s="598" t="s">
        <v>1868</v>
      </c>
      <c r="C395" s="596">
        <v>289489.65999999997</v>
      </c>
    </row>
    <row r="396" spans="1:3" s="585" customFormat="1" x14ac:dyDescent="0.25">
      <c r="A396" s="597" t="s">
        <v>1869</v>
      </c>
      <c r="B396" s="598" t="s">
        <v>1870</v>
      </c>
      <c r="C396" s="596">
        <v>12620.69</v>
      </c>
    </row>
    <row r="397" spans="1:3" s="585" customFormat="1" x14ac:dyDescent="0.25">
      <c r="A397" s="597" t="s">
        <v>1871</v>
      </c>
      <c r="B397" s="598" t="s">
        <v>1872</v>
      </c>
      <c r="C397" s="596">
        <v>53131.03</v>
      </c>
    </row>
    <row r="398" spans="1:3" s="585" customFormat="1" x14ac:dyDescent="0.25">
      <c r="A398" s="597" t="s">
        <v>1873</v>
      </c>
      <c r="B398" s="598" t="s">
        <v>1874</v>
      </c>
      <c r="C398" s="596">
        <v>41834.480000000003</v>
      </c>
    </row>
    <row r="399" spans="1:3" s="585" customFormat="1" x14ac:dyDescent="0.25">
      <c r="A399" s="597" t="s">
        <v>1875</v>
      </c>
      <c r="B399" s="598" t="s">
        <v>1876</v>
      </c>
      <c r="C399" s="596">
        <v>16013.79</v>
      </c>
    </row>
    <row r="400" spans="1:3" s="585" customFormat="1" x14ac:dyDescent="0.25">
      <c r="A400" s="597" t="s">
        <v>1877</v>
      </c>
      <c r="B400" s="598" t="s">
        <v>1878</v>
      </c>
      <c r="C400" s="596">
        <v>107365.44</v>
      </c>
    </row>
    <row r="401" spans="1:3" s="585" customFormat="1" x14ac:dyDescent="0.25">
      <c r="A401" s="597" t="s">
        <v>1879</v>
      </c>
      <c r="B401" s="598" t="s">
        <v>1880</v>
      </c>
      <c r="C401" s="596">
        <v>4620</v>
      </c>
    </row>
    <row r="402" spans="1:3" s="585" customFormat="1" x14ac:dyDescent="0.25">
      <c r="A402" s="597" t="s">
        <v>1881</v>
      </c>
      <c r="B402" s="598" t="s">
        <v>1882</v>
      </c>
      <c r="C402" s="596">
        <v>7290</v>
      </c>
    </row>
    <row r="403" spans="1:3" s="585" customFormat="1" x14ac:dyDescent="0.25">
      <c r="A403" s="597" t="s">
        <v>1883</v>
      </c>
      <c r="B403" s="598" t="s">
        <v>1884</v>
      </c>
      <c r="C403" s="596">
        <v>2870</v>
      </c>
    </row>
    <row r="404" spans="1:3" s="585" customFormat="1" x14ac:dyDescent="0.25">
      <c r="A404" s="597" t="s">
        <v>1885</v>
      </c>
      <c r="B404" s="598" t="s">
        <v>1886</v>
      </c>
      <c r="C404" s="596">
        <v>2700</v>
      </c>
    </row>
    <row r="405" spans="1:3" s="585" customFormat="1" x14ac:dyDescent="0.25">
      <c r="A405" s="597" t="s">
        <v>1887</v>
      </c>
      <c r="B405" s="598" t="s">
        <v>1888</v>
      </c>
      <c r="C405" s="596">
        <v>14960</v>
      </c>
    </row>
    <row r="406" spans="1:3" s="585" customFormat="1" x14ac:dyDescent="0.25">
      <c r="A406" s="597" t="s">
        <v>1889</v>
      </c>
      <c r="B406" s="598" t="s">
        <v>1890</v>
      </c>
      <c r="C406" s="596">
        <v>11858.18</v>
      </c>
    </row>
    <row r="407" spans="1:3" s="585" customFormat="1" x14ac:dyDescent="0.25">
      <c r="A407" s="597" t="s">
        <v>1891</v>
      </c>
      <c r="B407" s="598" t="s">
        <v>1892</v>
      </c>
      <c r="C407" s="596">
        <v>14488.85</v>
      </c>
    </row>
    <row r="408" spans="1:3" s="585" customFormat="1" x14ac:dyDescent="0.25">
      <c r="A408" s="597" t="s">
        <v>1893</v>
      </c>
      <c r="B408" s="598" t="s">
        <v>1894</v>
      </c>
      <c r="C408" s="596">
        <v>6668.41</v>
      </c>
    </row>
    <row r="409" spans="1:3" s="585" customFormat="1" x14ac:dyDescent="0.25">
      <c r="A409" s="597" t="s">
        <v>1895</v>
      </c>
      <c r="B409" s="598" t="s">
        <v>1896</v>
      </c>
      <c r="C409" s="596">
        <v>7115</v>
      </c>
    </row>
    <row r="410" spans="1:3" s="585" customFormat="1" x14ac:dyDescent="0.25">
      <c r="A410" s="597" t="s">
        <v>1897</v>
      </c>
      <c r="B410" s="598" t="s">
        <v>1898</v>
      </c>
      <c r="C410" s="596">
        <v>10885</v>
      </c>
    </row>
    <row r="411" spans="1:3" s="585" customFormat="1" x14ac:dyDescent="0.25">
      <c r="A411" s="597" t="s">
        <v>1899</v>
      </c>
      <c r="B411" s="598" t="s">
        <v>1900</v>
      </c>
      <c r="C411" s="596">
        <v>23503.82</v>
      </c>
    </row>
    <row r="412" spans="1:3" s="585" customFormat="1" x14ac:dyDescent="0.25">
      <c r="A412" s="597" t="s">
        <v>1901</v>
      </c>
      <c r="B412" s="598" t="s">
        <v>1900</v>
      </c>
      <c r="C412" s="596">
        <v>6668.41</v>
      </c>
    </row>
    <row r="413" spans="1:3" s="585" customFormat="1" x14ac:dyDescent="0.25">
      <c r="A413" s="597" t="s">
        <v>1902</v>
      </c>
      <c r="B413" s="598" t="s">
        <v>1903</v>
      </c>
      <c r="C413" s="596">
        <v>19750</v>
      </c>
    </row>
    <row r="414" spans="1:3" s="585" customFormat="1" x14ac:dyDescent="0.25">
      <c r="A414" s="597" t="s">
        <v>1904</v>
      </c>
      <c r="B414" s="598" t="s">
        <v>1905</v>
      </c>
      <c r="C414" s="596">
        <v>110805.33</v>
      </c>
    </row>
    <row r="415" spans="1:3" s="585" customFormat="1" x14ac:dyDescent="0.25">
      <c r="A415" s="597" t="s">
        <v>1906</v>
      </c>
      <c r="B415" s="598" t="s">
        <v>1905</v>
      </c>
      <c r="C415" s="596">
        <v>110144.89</v>
      </c>
    </row>
    <row r="416" spans="1:3" s="585" customFormat="1" x14ac:dyDescent="0.25">
      <c r="A416" s="597" t="s">
        <v>1907</v>
      </c>
      <c r="B416" s="598" t="s">
        <v>1908</v>
      </c>
      <c r="C416" s="596">
        <v>10000</v>
      </c>
    </row>
    <row r="417" spans="1:3" s="585" customFormat="1" x14ac:dyDescent="0.25">
      <c r="A417" s="597" t="s">
        <v>1909</v>
      </c>
      <c r="B417" s="598" t="s">
        <v>1905</v>
      </c>
      <c r="C417" s="596">
        <v>117254.17</v>
      </c>
    </row>
    <row r="418" spans="1:3" s="585" customFormat="1" x14ac:dyDescent="0.25">
      <c r="A418" s="597" t="s">
        <v>1910</v>
      </c>
      <c r="B418" s="598" t="s">
        <v>1911</v>
      </c>
      <c r="C418" s="596">
        <v>14450</v>
      </c>
    </row>
    <row r="419" spans="1:3" s="585" customFormat="1" x14ac:dyDescent="0.25">
      <c r="A419" s="597" t="s">
        <v>1912</v>
      </c>
      <c r="B419" s="598" t="s">
        <v>1913</v>
      </c>
      <c r="C419" s="596">
        <v>4950</v>
      </c>
    </row>
    <row r="420" spans="1:3" s="585" customFormat="1" x14ac:dyDescent="0.25">
      <c r="A420" s="597" t="s">
        <v>1914</v>
      </c>
      <c r="B420" s="598" t="s">
        <v>1915</v>
      </c>
      <c r="C420" s="596">
        <v>15847</v>
      </c>
    </row>
    <row r="421" spans="1:3" s="585" customFormat="1" x14ac:dyDescent="0.25">
      <c r="A421" s="597" t="s">
        <v>1916</v>
      </c>
      <c r="B421" s="598" t="s">
        <v>1917</v>
      </c>
      <c r="C421" s="596">
        <v>86825</v>
      </c>
    </row>
    <row r="422" spans="1:3" s="585" customFormat="1" x14ac:dyDescent="0.25">
      <c r="A422" s="597" t="s">
        <v>1918</v>
      </c>
      <c r="B422" s="598" t="s">
        <v>1919</v>
      </c>
      <c r="C422" s="596">
        <v>137425</v>
      </c>
    </row>
    <row r="423" spans="1:3" s="585" customFormat="1" x14ac:dyDescent="0.25">
      <c r="A423" s="597" t="s">
        <v>1920</v>
      </c>
      <c r="B423" s="598" t="s">
        <v>1921</v>
      </c>
      <c r="C423" s="596">
        <v>113505</v>
      </c>
    </row>
    <row r="424" spans="1:3" s="585" customFormat="1" x14ac:dyDescent="0.25">
      <c r="A424" s="597" t="s">
        <v>1922</v>
      </c>
      <c r="B424" s="598" t="s">
        <v>1923</v>
      </c>
      <c r="C424" s="596">
        <v>130289.2</v>
      </c>
    </row>
    <row r="425" spans="1:3" s="585" customFormat="1" ht="25.5" x14ac:dyDescent="0.25">
      <c r="A425" s="597" t="s">
        <v>1924</v>
      </c>
      <c r="B425" s="598" t="s">
        <v>1925</v>
      </c>
      <c r="C425" s="596">
        <v>37375</v>
      </c>
    </row>
    <row r="426" spans="1:3" s="585" customFormat="1" x14ac:dyDescent="0.25">
      <c r="A426" s="597" t="s">
        <v>1926</v>
      </c>
      <c r="B426" s="598" t="s">
        <v>1927</v>
      </c>
      <c r="C426" s="596">
        <v>42330</v>
      </c>
    </row>
    <row r="427" spans="1:3" s="585" customFormat="1" x14ac:dyDescent="0.25">
      <c r="A427" s="597" t="s">
        <v>1928</v>
      </c>
      <c r="B427" s="598" t="s">
        <v>1929</v>
      </c>
      <c r="C427" s="596">
        <v>4620</v>
      </c>
    </row>
    <row r="428" spans="1:3" s="585" customFormat="1" x14ac:dyDescent="0.25">
      <c r="A428" s="597" t="s">
        <v>1930</v>
      </c>
      <c r="B428" s="598" t="s">
        <v>1931</v>
      </c>
      <c r="C428" s="596">
        <v>9850</v>
      </c>
    </row>
    <row r="429" spans="1:3" s="585" customFormat="1" x14ac:dyDescent="0.25">
      <c r="A429" s="597" t="s">
        <v>1932</v>
      </c>
      <c r="B429" s="598" t="s">
        <v>1933</v>
      </c>
      <c r="C429" s="596">
        <v>2870</v>
      </c>
    </row>
    <row r="430" spans="1:3" s="585" customFormat="1" x14ac:dyDescent="0.25">
      <c r="A430" s="597" t="s">
        <v>1934</v>
      </c>
      <c r="B430" s="598" t="s">
        <v>1935</v>
      </c>
      <c r="C430" s="596">
        <v>3700</v>
      </c>
    </row>
    <row r="431" spans="1:3" s="585" customFormat="1" x14ac:dyDescent="0.25">
      <c r="A431" s="597" t="s">
        <v>1936</v>
      </c>
      <c r="B431" s="598" t="s">
        <v>1937</v>
      </c>
      <c r="C431" s="596">
        <v>3645</v>
      </c>
    </row>
    <row r="432" spans="1:3" s="585" customFormat="1" x14ac:dyDescent="0.25">
      <c r="A432" s="597" t="s">
        <v>1938</v>
      </c>
      <c r="B432" s="598" t="s">
        <v>1939</v>
      </c>
      <c r="C432" s="596">
        <v>1723.28</v>
      </c>
    </row>
    <row r="433" spans="1:3" s="585" customFormat="1" x14ac:dyDescent="0.25">
      <c r="A433" s="597" t="s">
        <v>1940</v>
      </c>
      <c r="B433" s="598" t="s">
        <v>1941</v>
      </c>
      <c r="C433" s="596">
        <v>19395.689999999999</v>
      </c>
    </row>
    <row r="434" spans="1:3" s="585" customFormat="1" x14ac:dyDescent="0.25">
      <c r="A434" s="597" t="s">
        <v>1942</v>
      </c>
      <c r="B434" s="598" t="s">
        <v>1943</v>
      </c>
      <c r="C434" s="596">
        <v>2930.17</v>
      </c>
    </row>
    <row r="435" spans="1:3" s="585" customFormat="1" ht="25.5" x14ac:dyDescent="0.25">
      <c r="A435" s="597" t="s">
        <v>1944</v>
      </c>
      <c r="B435" s="598" t="s">
        <v>1945</v>
      </c>
      <c r="C435" s="596">
        <v>7950</v>
      </c>
    </row>
    <row r="436" spans="1:3" s="585" customFormat="1" ht="25.5" x14ac:dyDescent="0.25">
      <c r="A436" s="597" t="s">
        <v>1946</v>
      </c>
      <c r="B436" s="598" t="s">
        <v>1947</v>
      </c>
      <c r="C436" s="596">
        <v>13790</v>
      </c>
    </row>
    <row r="437" spans="1:3" s="585" customFormat="1" x14ac:dyDescent="0.25">
      <c r="A437" s="597" t="s">
        <v>1948</v>
      </c>
      <c r="B437" s="598" t="s">
        <v>1949</v>
      </c>
      <c r="C437" s="596">
        <v>6900</v>
      </c>
    </row>
    <row r="438" spans="1:3" s="585" customFormat="1" ht="25.5" x14ac:dyDescent="0.25">
      <c r="A438" s="597" t="s">
        <v>1950</v>
      </c>
      <c r="B438" s="598" t="s">
        <v>1951</v>
      </c>
      <c r="C438" s="596">
        <v>122500</v>
      </c>
    </row>
    <row r="439" spans="1:3" s="586" customFormat="1" ht="25.5" x14ac:dyDescent="0.25">
      <c r="A439" s="597" t="s">
        <v>1952</v>
      </c>
      <c r="B439" s="598" t="s">
        <v>1953</v>
      </c>
      <c r="C439" s="596">
        <v>103940.39</v>
      </c>
    </row>
    <row r="440" spans="1:3" s="586" customFormat="1" ht="38.25" x14ac:dyDescent="0.25">
      <c r="A440" s="597" t="s">
        <v>1954</v>
      </c>
      <c r="B440" s="598" t="s">
        <v>1955</v>
      </c>
      <c r="C440" s="596">
        <v>12950</v>
      </c>
    </row>
    <row r="441" spans="1:3" s="586" customFormat="1" x14ac:dyDescent="0.25">
      <c r="A441" s="597" t="s">
        <v>1956</v>
      </c>
      <c r="B441" s="598" t="s">
        <v>1957</v>
      </c>
      <c r="C441" s="596">
        <v>22338.75</v>
      </c>
    </row>
    <row r="442" spans="1:3" s="586" customFormat="1" x14ac:dyDescent="0.25">
      <c r="A442" s="597" t="s">
        <v>1958</v>
      </c>
      <c r="B442" s="598" t="s">
        <v>1959</v>
      </c>
      <c r="C442" s="596">
        <v>12019.8</v>
      </c>
    </row>
    <row r="443" spans="1:3" s="586" customFormat="1" ht="25.5" x14ac:dyDescent="0.25">
      <c r="A443" s="597" t="s">
        <v>1960</v>
      </c>
      <c r="B443" s="598" t="s">
        <v>1961</v>
      </c>
      <c r="C443" s="596">
        <v>241500</v>
      </c>
    </row>
    <row r="444" spans="1:3" s="586" customFormat="1" ht="25.5" x14ac:dyDescent="0.25">
      <c r="A444" s="597" t="s">
        <v>1962</v>
      </c>
      <c r="B444" s="598" t="s">
        <v>1963</v>
      </c>
      <c r="C444" s="596">
        <v>54625</v>
      </c>
    </row>
    <row r="445" spans="1:3" s="586" customFormat="1" ht="25.5" x14ac:dyDescent="0.25">
      <c r="A445" s="597" t="s">
        <v>1964</v>
      </c>
      <c r="B445" s="598" t="s">
        <v>1965</v>
      </c>
      <c r="C445" s="596">
        <v>31174.2</v>
      </c>
    </row>
    <row r="446" spans="1:3" s="586" customFormat="1" ht="25.5" x14ac:dyDescent="0.25">
      <c r="A446" s="597" t="s">
        <v>1966</v>
      </c>
      <c r="B446" s="598" t="s">
        <v>1967</v>
      </c>
      <c r="C446" s="596">
        <v>27370</v>
      </c>
    </row>
    <row r="447" spans="1:3" s="586" customFormat="1" ht="25.5" x14ac:dyDescent="0.25">
      <c r="A447" s="597" t="s">
        <v>1968</v>
      </c>
      <c r="B447" s="598" t="s">
        <v>1969</v>
      </c>
      <c r="C447" s="596">
        <v>31050</v>
      </c>
    </row>
    <row r="448" spans="1:3" s="586" customFormat="1" ht="38.25" x14ac:dyDescent="0.25">
      <c r="A448" s="597" t="s">
        <v>1970</v>
      </c>
      <c r="B448" s="598" t="s">
        <v>1971</v>
      </c>
      <c r="C448" s="596">
        <v>16593.75</v>
      </c>
    </row>
    <row r="449" spans="1:3" s="586" customFormat="1" ht="25.5" x14ac:dyDescent="0.25">
      <c r="A449" s="597" t="s">
        <v>1972</v>
      </c>
      <c r="B449" s="598" t="s">
        <v>1973</v>
      </c>
      <c r="C449" s="596">
        <v>7500</v>
      </c>
    </row>
    <row r="450" spans="1:3" s="586" customFormat="1" x14ac:dyDescent="0.25">
      <c r="A450" s="597" t="s">
        <v>1974</v>
      </c>
      <c r="B450" s="598" t="s">
        <v>1975</v>
      </c>
      <c r="C450" s="596">
        <v>4659.51</v>
      </c>
    </row>
    <row r="451" spans="1:3" s="586" customFormat="1" x14ac:dyDescent="0.25">
      <c r="A451" s="597" t="s">
        <v>1976</v>
      </c>
      <c r="B451" s="598" t="s">
        <v>1977</v>
      </c>
      <c r="C451" s="596">
        <v>2490</v>
      </c>
    </row>
    <row r="452" spans="1:3" s="586" customFormat="1" ht="25.5" x14ac:dyDescent="0.25">
      <c r="A452" s="597" t="s">
        <v>1978</v>
      </c>
      <c r="B452" s="598" t="s">
        <v>1973</v>
      </c>
      <c r="C452" s="596">
        <v>6999</v>
      </c>
    </row>
    <row r="453" spans="1:3" s="586" customFormat="1" x14ac:dyDescent="0.25">
      <c r="A453" s="597" t="s">
        <v>1979</v>
      </c>
      <c r="B453" s="598" t="s">
        <v>1980</v>
      </c>
      <c r="C453" s="596">
        <v>2850</v>
      </c>
    </row>
    <row r="454" spans="1:3" s="586" customFormat="1" ht="25.5" x14ac:dyDescent="0.25">
      <c r="A454" s="597" t="s">
        <v>1981</v>
      </c>
      <c r="B454" s="598" t="s">
        <v>1982</v>
      </c>
      <c r="C454" s="596">
        <v>8990</v>
      </c>
    </row>
    <row r="455" spans="1:3" s="586" customFormat="1" x14ac:dyDescent="0.25">
      <c r="A455" s="597" t="s">
        <v>1983</v>
      </c>
      <c r="B455" s="598" t="s">
        <v>1984</v>
      </c>
      <c r="C455" s="596">
        <v>1444.57</v>
      </c>
    </row>
    <row r="456" spans="1:3" s="586" customFormat="1" x14ac:dyDescent="0.25">
      <c r="A456" s="597" t="s">
        <v>1985</v>
      </c>
      <c r="B456" s="598" t="s">
        <v>1986</v>
      </c>
      <c r="C456" s="596">
        <v>4420.1400000000003</v>
      </c>
    </row>
    <row r="457" spans="1:3" s="586" customFormat="1" x14ac:dyDescent="0.25">
      <c r="A457" s="597" t="s">
        <v>1987</v>
      </c>
      <c r="B457" s="598" t="s">
        <v>1988</v>
      </c>
      <c r="C457" s="596">
        <v>8166</v>
      </c>
    </row>
    <row r="458" spans="1:3" s="586" customFormat="1" ht="25.5" x14ac:dyDescent="0.25">
      <c r="A458" s="597" t="s">
        <v>1989</v>
      </c>
      <c r="B458" s="598" t="s">
        <v>1990</v>
      </c>
      <c r="C458" s="596">
        <v>5034.49</v>
      </c>
    </row>
    <row r="459" spans="1:3" s="586" customFormat="1" x14ac:dyDescent="0.25">
      <c r="A459" s="597" t="s">
        <v>1991</v>
      </c>
      <c r="B459" s="598" t="s">
        <v>1992</v>
      </c>
      <c r="C459" s="596">
        <v>2900</v>
      </c>
    </row>
    <row r="460" spans="1:3" s="586" customFormat="1" ht="25.5" x14ac:dyDescent="0.25">
      <c r="A460" s="597" t="s">
        <v>1993</v>
      </c>
      <c r="B460" s="598" t="s">
        <v>1994</v>
      </c>
      <c r="C460" s="596">
        <v>36654</v>
      </c>
    </row>
    <row r="461" spans="1:3" s="586" customFormat="1" x14ac:dyDescent="0.25">
      <c r="A461" s="597" t="s">
        <v>1995</v>
      </c>
      <c r="B461" s="598" t="s">
        <v>1996</v>
      </c>
      <c r="C461" s="596">
        <v>7650</v>
      </c>
    </row>
    <row r="462" spans="1:3" s="586" customFormat="1" x14ac:dyDescent="0.25">
      <c r="A462" s="599" t="s">
        <v>1997</v>
      </c>
      <c r="B462" s="600" t="s">
        <v>1998</v>
      </c>
      <c r="C462" s="601">
        <v>12950</v>
      </c>
    </row>
    <row r="463" spans="1:3" s="604" customFormat="1" ht="25.5" x14ac:dyDescent="0.25">
      <c r="A463" s="602" t="s">
        <v>1999</v>
      </c>
      <c r="B463" s="598" t="s">
        <v>2000</v>
      </c>
      <c r="C463" s="603">
        <v>3500</v>
      </c>
    </row>
    <row r="464" spans="1:3" s="605" customFormat="1" ht="25.5" x14ac:dyDescent="0.25">
      <c r="A464" s="602" t="s">
        <v>2001</v>
      </c>
      <c r="B464" s="598" t="s">
        <v>2002</v>
      </c>
      <c r="C464" s="603">
        <v>3500</v>
      </c>
    </row>
    <row r="465" spans="1:3" s="605" customFormat="1" ht="25.5" x14ac:dyDescent="0.25">
      <c r="A465" s="602" t="s">
        <v>2003</v>
      </c>
      <c r="B465" s="598" t="s">
        <v>2004</v>
      </c>
      <c r="C465" s="603">
        <v>7973</v>
      </c>
    </row>
    <row r="466" spans="1:3" s="605" customFormat="1" ht="25.5" x14ac:dyDescent="0.25">
      <c r="A466" s="602" t="s">
        <v>2005</v>
      </c>
      <c r="B466" s="598" t="s">
        <v>2006</v>
      </c>
      <c r="C466" s="603">
        <v>4844</v>
      </c>
    </row>
    <row r="467" spans="1:3" s="605" customFormat="1" ht="25.5" x14ac:dyDescent="0.25">
      <c r="A467" s="602" t="s">
        <v>2007</v>
      </c>
      <c r="B467" s="598" t="s">
        <v>2008</v>
      </c>
      <c r="C467" s="603">
        <v>27977.72</v>
      </c>
    </row>
    <row r="468" spans="1:3" s="605" customFormat="1" x14ac:dyDescent="0.25">
      <c r="A468" s="602" t="s">
        <v>2009</v>
      </c>
      <c r="B468" s="598" t="s">
        <v>2010</v>
      </c>
      <c r="C468" s="606">
        <v>38142</v>
      </c>
    </row>
    <row r="469" spans="1:3" s="605" customFormat="1" ht="38.25" x14ac:dyDescent="0.25">
      <c r="A469" s="602" t="s">
        <v>2011</v>
      </c>
      <c r="B469" s="598" t="s">
        <v>2012</v>
      </c>
      <c r="C469" s="606">
        <v>12990</v>
      </c>
    </row>
    <row r="470" spans="1:3" s="605" customFormat="1" ht="38.25" x14ac:dyDescent="0.25">
      <c r="A470" s="602" t="s">
        <v>2013</v>
      </c>
      <c r="B470" s="598" t="s">
        <v>2014</v>
      </c>
      <c r="C470" s="606">
        <v>14000</v>
      </c>
    </row>
    <row r="471" spans="1:3" s="605" customFormat="1" ht="25.5" x14ac:dyDescent="0.25">
      <c r="A471" s="602" t="s">
        <v>2015</v>
      </c>
      <c r="B471" s="598" t="s">
        <v>2016</v>
      </c>
      <c r="C471" s="606">
        <v>7950</v>
      </c>
    </row>
    <row r="472" spans="1:3" ht="18.75" x14ac:dyDescent="0.25">
      <c r="A472" s="880" t="s">
        <v>2017</v>
      </c>
      <c r="B472" s="881"/>
      <c r="C472" s="607">
        <f>SUM(C6:C471)</f>
        <v>5971292.0500000007</v>
      </c>
    </row>
  </sheetData>
  <mergeCells count="5">
    <mergeCell ref="A1:C1"/>
    <mergeCell ref="A2:C2"/>
    <mergeCell ref="A3:C3"/>
    <mergeCell ref="A4:C4"/>
    <mergeCell ref="A472:B47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C1"/>
    </sheetView>
  </sheetViews>
  <sheetFormatPr baseColWidth="10" defaultRowHeight="15" x14ac:dyDescent="0.25"/>
  <cols>
    <col min="1" max="1" width="17.42578125" customWidth="1"/>
    <col min="2" max="2" width="83.7109375" customWidth="1"/>
    <col min="3" max="3" width="16.7109375" style="620" customWidth="1"/>
    <col min="257" max="257" width="17.42578125" customWidth="1"/>
    <col min="258" max="258" width="83.7109375" customWidth="1"/>
    <col min="259" max="259" width="16.7109375" customWidth="1"/>
    <col min="513" max="513" width="17.42578125" customWidth="1"/>
    <col min="514" max="514" width="83.7109375" customWidth="1"/>
    <col min="515" max="515" width="16.7109375" customWidth="1"/>
    <col min="769" max="769" width="17.42578125" customWidth="1"/>
    <col min="770" max="770" width="83.7109375" customWidth="1"/>
    <col min="771" max="771" width="16.7109375" customWidth="1"/>
    <col min="1025" max="1025" width="17.42578125" customWidth="1"/>
    <col min="1026" max="1026" width="83.7109375" customWidth="1"/>
    <col min="1027" max="1027" width="16.7109375" customWidth="1"/>
    <col min="1281" max="1281" width="17.42578125" customWidth="1"/>
    <col min="1282" max="1282" width="83.7109375" customWidth="1"/>
    <col min="1283" max="1283" width="16.7109375" customWidth="1"/>
    <col min="1537" max="1537" width="17.42578125" customWidth="1"/>
    <col min="1538" max="1538" width="83.7109375" customWidth="1"/>
    <col min="1539" max="1539" width="16.7109375" customWidth="1"/>
    <col min="1793" max="1793" width="17.42578125" customWidth="1"/>
    <col min="1794" max="1794" width="83.7109375" customWidth="1"/>
    <col min="1795" max="1795" width="16.7109375" customWidth="1"/>
    <col min="2049" max="2049" width="17.42578125" customWidth="1"/>
    <col min="2050" max="2050" width="83.7109375" customWidth="1"/>
    <col min="2051" max="2051" width="16.7109375" customWidth="1"/>
    <col min="2305" max="2305" width="17.42578125" customWidth="1"/>
    <col min="2306" max="2306" width="83.7109375" customWidth="1"/>
    <col min="2307" max="2307" width="16.7109375" customWidth="1"/>
    <col min="2561" max="2561" width="17.42578125" customWidth="1"/>
    <col min="2562" max="2562" width="83.7109375" customWidth="1"/>
    <col min="2563" max="2563" width="16.7109375" customWidth="1"/>
    <col min="2817" max="2817" width="17.42578125" customWidth="1"/>
    <col min="2818" max="2818" width="83.7109375" customWidth="1"/>
    <col min="2819" max="2819" width="16.7109375" customWidth="1"/>
    <col min="3073" max="3073" width="17.42578125" customWidth="1"/>
    <col min="3074" max="3074" width="83.7109375" customWidth="1"/>
    <col min="3075" max="3075" width="16.7109375" customWidth="1"/>
    <col min="3329" max="3329" width="17.42578125" customWidth="1"/>
    <col min="3330" max="3330" width="83.7109375" customWidth="1"/>
    <col min="3331" max="3331" width="16.7109375" customWidth="1"/>
    <col min="3585" max="3585" width="17.42578125" customWidth="1"/>
    <col min="3586" max="3586" width="83.7109375" customWidth="1"/>
    <col min="3587" max="3587" width="16.7109375" customWidth="1"/>
    <col min="3841" max="3841" width="17.42578125" customWidth="1"/>
    <col min="3842" max="3842" width="83.7109375" customWidth="1"/>
    <col min="3843" max="3843" width="16.7109375" customWidth="1"/>
    <col min="4097" max="4097" width="17.42578125" customWidth="1"/>
    <col min="4098" max="4098" width="83.7109375" customWidth="1"/>
    <col min="4099" max="4099" width="16.7109375" customWidth="1"/>
    <col min="4353" max="4353" width="17.42578125" customWidth="1"/>
    <col min="4354" max="4354" width="83.7109375" customWidth="1"/>
    <col min="4355" max="4355" width="16.7109375" customWidth="1"/>
    <col min="4609" max="4609" width="17.42578125" customWidth="1"/>
    <col min="4610" max="4610" width="83.7109375" customWidth="1"/>
    <col min="4611" max="4611" width="16.7109375" customWidth="1"/>
    <col min="4865" max="4865" width="17.42578125" customWidth="1"/>
    <col min="4866" max="4866" width="83.7109375" customWidth="1"/>
    <col min="4867" max="4867" width="16.7109375" customWidth="1"/>
    <col min="5121" max="5121" width="17.42578125" customWidth="1"/>
    <col min="5122" max="5122" width="83.7109375" customWidth="1"/>
    <col min="5123" max="5123" width="16.7109375" customWidth="1"/>
    <col min="5377" max="5377" width="17.42578125" customWidth="1"/>
    <col min="5378" max="5378" width="83.7109375" customWidth="1"/>
    <col min="5379" max="5379" width="16.7109375" customWidth="1"/>
    <col min="5633" max="5633" width="17.42578125" customWidth="1"/>
    <col min="5634" max="5634" width="83.7109375" customWidth="1"/>
    <col min="5635" max="5635" width="16.7109375" customWidth="1"/>
    <col min="5889" max="5889" width="17.42578125" customWidth="1"/>
    <col min="5890" max="5890" width="83.7109375" customWidth="1"/>
    <col min="5891" max="5891" width="16.7109375" customWidth="1"/>
    <col min="6145" max="6145" width="17.42578125" customWidth="1"/>
    <col min="6146" max="6146" width="83.7109375" customWidth="1"/>
    <col min="6147" max="6147" width="16.7109375" customWidth="1"/>
    <col min="6401" max="6401" width="17.42578125" customWidth="1"/>
    <col min="6402" max="6402" width="83.7109375" customWidth="1"/>
    <col min="6403" max="6403" width="16.7109375" customWidth="1"/>
    <col min="6657" max="6657" width="17.42578125" customWidth="1"/>
    <col min="6658" max="6658" width="83.7109375" customWidth="1"/>
    <col min="6659" max="6659" width="16.7109375" customWidth="1"/>
    <col min="6913" max="6913" width="17.42578125" customWidth="1"/>
    <col min="6914" max="6914" width="83.7109375" customWidth="1"/>
    <col min="6915" max="6915" width="16.7109375" customWidth="1"/>
    <col min="7169" max="7169" width="17.42578125" customWidth="1"/>
    <col min="7170" max="7170" width="83.7109375" customWidth="1"/>
    <col min="7171" max="7171" width="16.7109375" customWidth="1"/>
    <col min="7425" max="7425" width="17.42578125" customWidth="1"/>
    <col min="7426" max="7426" width="83.7109375" customWidth="1"/>
    <col min="7427" max="7427" width="16.7109375" customWidth="1"/>
    <col min="7681" max="7681" width="17.42578125" customWidth="1"/>
    <col min="7682" max="7682" width="83.7109375" customWidth="1"/>
    <col min="7683" max="7683" width="16.7109375" customWidth="1"/>
    <col min="7937" max="7937" width="17.42578125" customWidth="1"/>
    <col min="7938" max="7938" width="83.7109375" customWidth="1"/>
    <col min="7939" max="7939" width="16.7109375" customWidth="1"/>
    <col min="8193" max="8193" width="17.42578125" customWidth="1"/>
    <col min="8194" max="8194" width="83.7109375" customWidth="1"/>
    <col min="8195" max="8195" width="16.7109375" customWidth="1"/>
    <col min="8449" max="8449" width="17.42578125" customWidth="1"/>
    <col min="8450" max="8450" width="83.7109375" customWidth="1"/>
    <col min="8451" max="8451" width="16.7109375" customWidth="1"/>
    <col min="8705" max="8705" width="17.42578125" customWidth="1"/>
    <col min="8706" max="8706" width="83.7109375" customWidth="1"/>
    <col min="8707" max="8707" width="16.7109375" customWidth="1"/>
    <col min="8961" max="8961" width="17.42578125" customWidth="1"/>
    <col min="8962" max="8962" width="83.7109375" customWidth="1"/>
    <col min="8963" max="8963" width="16.7109375" customWidth="1"/>
    <col min="9217" max="9217" width="17.42578125" customWidth="1"/>
    <col min="9218" max="9218" width="83.7109375" customWidth="1"/>
    <col min="9219" max="9219" width="16.7109375" customWidth="1"/>
    <col min="9473" max="9473" width="17.42578125" customWidth="1"/>
    <col min="9474" max="9474" width="83.7109375" customWidth="1"/>
    <col min="9475" max="9475" width="16.7109375" customWidth="1"/>
    <col min="9729" max="9729" width="17.42578125" customWidth="1"/>
    <col min="9730" max="9730" width="83.7109375" customWidth="1"/>
    <col min="9731" max="9731" width="16.7109375" customWidth="1"/>
    <col min="9985" max="9985" width="17.42578125" customWidth="1"/>
    <col min="9986" max="9986" width="83.7109375" customWidth="1"/>
    <col min="9987" max="9987" width="16.7109375" customWidth="1"/>
    <col min="10241" max="10241" width="17.42578125" customWidth="1"/>
    <col min="10242" max="10242" width="83.7109375" customWidth="1"/>
    <col min="10243" max="10243" width="16.7109375" customWidth="1"/>
    <col min="10497" max="10497" width="17.42578125" customWidth="1"/>
    <col min="10498" max="10498" width="83.7109375" customWidth="1"/>
    <col min="10499" max="10499" width="16.7109375" customWidth="1"/>
    <col min="10753" max="10753" width="17.42578125" customWidth="1"/>
    <col min="10754" max="10754" width="83.7109375" customWidth="1"/>
    <col min="10755" max="10755" width="16.7109375" customWidth="1"/>
    <col min="11009" max="11009" width="17.42578125" customWidth="1"/>
    <col min="11010" max="11010" width="83.7109375" customWidth="1"/>
    <col min="11011" max="11011" width="16.7109375" customWidth="1"/>
    <col min="11265" max="11265" width="17.42578125" customWidth="1"/>
    <col min="11266" max="11266" width="83.7109375" customWidth="1"/>
    <col min="11267" max="11267" width="16.7109375" customWidth="1"/>
    <col min="11521" max="11521" width="17.42578125" customWidth="1"/>
    <col min="11522" max="11522" width="83.7109375" customWidth="1"/>
    <col min="11523" max="11523" width="16.7109375" customWidth="1"/>
    <col min="11777" max="11777" width="17.42578125" customWidth="1"/>
    <col min="11778" max="11778" width="83.7109375" customWidth="1"/>
    <col min="11779" max="11779" width="16.7109375" customWidth="1"/>
    <col min="12033" max="12033" width="17.42578125" customWidth="1"/>
    <col min="12034" max="12034" width="83.7109375" customWidth="1"/>
    <col min="12035" max="12035" width="16.7109375" customWidth="1"/>
    <col min="12289" max="12289" width="17.42578125" customWidth="1"/>
    <col min="12290" max="12290" width="83.7109375" customWidth="1"/>
    <col min="12291" max="12291" width="16.7109375" customWidth="1"/>
    <col min="12545" max="12545" width="17.42578125" customWidth="1"/>
    <col min="12546" max="12546" width="83.7109375" customWidth="1"/>
    <col min="12547" max="12547" width="16.7109375" customWidth="1"/>
    <col min="12801" max="12801" width="17.42578125" customWidth="1"/>
    <col min="12802" max="12802" width="83.7109375" customWidth="1"/>
    <col min="12803" max="12803" width="16.7109375" customWidth="1"/>
    <col min="13057" max="13057" width="17.42578125" customWidth="1"/>
    <col min="13058" max="13058" width="83.7109375" customWidth="1"/>
    <col min="13059" max="13059" width="16.7109375" customWidth="1"/>
    <col min="13313" max="13313" width="17.42578125" customWidth="1"/>
    <col min="13314" max="13314" width="83.7109375" customWidth="1"/>
    <col min="13315" max="13315" width="16.7109375" customWidth="1"/>
    <col min="13569" max="13569" width="17.42578125" customWidth="1"/>
    <col min="13570" max="13570" width="83.7109375" customWidth="1"/>
    <col min="13571" max="13571" width="16.7109375" customWidth="1"/>
    <col min="13825" max="13825" width="17.42578125" customWidth="1"/>
    <col min="13826" max="13826" width="83.7109375" customWidth="1"/>
    <col min="13827" max="13827" width="16.7109375" customWidth="1"/>
    <col min="14081" max="14081" width="17.42578125" customWidth="1"/>
    <col min="14082" max="14082" width="83.7109375" customWidth="1"/>
    <col min="14083" max="14083" width="16.7109375" customWidth="1"/>
    <col min="14337" max="14337" width="17.42578125" customWidth="1"/>
    <col min="14338" max="14338" width="83.7109375" customWidth="1"/>
    <col min="14339" max="14339" width="16.7109375" customWidth="1"/>
    <col min="14593" max="14593" width="17.42578125" customWidth="1"/>
    <col min="14594" max="14594" width="83.7109375" customWidth="1"/>
    <col min="14595" max="14595" width="16.7109375" customWidth="1"/>
    <col min="14849" max="14849" width="17.42578125" customWidth="1"/>
    <col min="14850" max="14850" width="83.7109375" customWidth="1"/>
    <col min="14851" max="14851" width="16.7109375" customWidth="1"/>
    <col min="15105" max="15105" width="17.42578125" customWidth="1"/>
    <col min="15106" max="15106" width="83.7109375" customWidth="1"/>
    <col min="15107" max="15107" width="16.7109375" customWidth="1"/>
    <col min="15361" max="15361" width="17.42578125" customWidth="1"/>
    <col min="15362" max="15362" width="83.7109375" customWidth="1"/>
    <col min="15363" max="15363" width="16.7109375" customWidth="1"/>
    <col min="15617" max="15617" width="17.42578125" customWidth="1"/>
    <col min="15618" max="15618" width="83.7109375" customWidth="1"/>
    <col min="15619" max="15619" width="16.7109375" customWidth="1"/>
    <col min="15873" max="15873" width="17.42578125" customWidth="1"/>
    <col min="15874" max="15874" width="83.7109375" customWidth="1"/>
    <col min="15875" max="15875" width="16.7109375" customWidth="1"/>
    <col min="16129" max="16129" width="17.42578125" customWidth="1"/>
    <col min="16130" max="16130" width="83.7109375" customWidth="1"/>
    <col min="16131" max="16131" width="16.7109375" customWidth="1"/>
  </cols>
  <sheetData>
    <row r="1" spans="1:9" x14ac:dyDescent="0.25">
      <c r="A1" s="877" t="s">
        <v>1127</v>
      </c>
      <c r="B1" s="877"/>
      <c r="C1" s="877"/>
    </row>
    <row r="2" spans="1:9" x14ac:dyDescent="0.25">
      <c r="A2" s="878" t="s">
        <v>1128</v>
      </c>
      <c r="B2" s="878"/>
      <c r="C2" s="878"/>
    </row>
    <row r="3" spans="1:9" x14ac:dyDescent="0.25">
      <c r="A3" s="878" t="s">
        <v>58</v>
      </c>
      <c r="B3" s="878"/>
      <c r="C3" s="878"/>
    </row>
    <row r="4" spans="1:9" ht="18" x14ac:dyDescent="0.25">
      <c r="A4" s="879"/>
      <c r="B4" s="879"/>
      <c r="C4" s="879"/>
    </row>
    <row r="5" spans="1:9" s="621" customFormat="1" x14ac:dyDescent="0.25">
      <c r="A5" s="581" t="s">
        <v>1129</v>
      </c>
      <c r="B5" s="581" t="s">
        <v>1130</v>
      </c>
      <c r="C5" s="581" t="s">
        <v>1131</v>
      </c>
    </row>
    <row r="6" spans="1:9" s="613" customFormat="1" x14ac:dyDescent="0.25">
      <c r="A6" s="610" t="s">
        <v>2018</v>
      </c>
      <c r="B6" s="611" t="s">
        <v>2019</v>
      </c>
      <c r="C6" s="612">
        <v>8074.77</v>
      </c>
    </row>
    <row r="7" spans="1:9" s="613" customFormat="1" x14ac:dyDescent="0.25">
      <c r="A7" s="610" t="s">
        <v>2020</v>
      </c>
      <c r="B7" s="611" t="s">
        <v>2021</v>
      </c>
      <c r="C7" s="612">
        <v>18216.599999999999</v>
      </c>
    </row>
    <row r="8" spans="1:9" s="613" customFormat="1" x14ac:dyDescent="0.25">
      <c r="A8" s="610" t="s">
        <v>2022</v>
      </c>
      <c r="B8" s="611" t="s">
        <v>2023</v>
      </c>
      <c r="C8" s="612">
        <v>4396.55</v>
      </c>
    </row>
    <row r="9" spans="1:9" s="613" customFormat="1" x14ac:dyDescent="0.25">
      <c r="A9" s="610" t="s">
        <v>2024</v>
      </c>
      <c r="B9" s="611" t="s">
        <v>2025</v>
      </c>
      <c r="C9" s="612">
        <v>9051.7199999999993</v>
      </c>
    </row>
    <row r="10" spans="1:9" s="613" customFormat="1" x14ac:dyDescent="0.25">
      <c r="A10" s="610" t="s">
        <v>2026</v>
      </c>
      <c r="B10" s="611" t="s">
        <v>2027</v>
      </c>
      <c r="C10" s="612">
        <v>2577.59</v>
      </c>
    </row>
    <row r="11" spans="1:9" s="613" customFormat="1" ht="18.75" x14ac:dyDescent="0.3">
      <c r="A11" s="610" t="s">
        <v>2028</v>
      </c>
      <c r="B11" s="611" t="s">
        <v>2029</v>
      </c>
      <c r="C11" s="612">
        <v>6895.69</v>
      </c>
      <c r="I11" s="614"/>
    </row>
    <row r="12" spans="1:9" s="613" customFormat="1" x14ac:dyDescent="0.25">
      <c r="A12" s="610" t="s">
        <v>2030</v>
      </c>
      <c r="B12" s="611" t="s">
        <v>2031</v>
      </c>
      <c r="C12" s="612">
        <v>17585.47</v>
      </c>
    </row>
    <row r="13" spans="1:9" s="613" customFormat="1" x14ac:dyDescent="0.25">
      <c r="A13" s="610" t="s">
        <v>2032</v>
      </c>
      <c r="B13" s="611" t="s">
        <v>2033</v>
      </c>
      <c r="C13" s="612">
        <v>3447.41</v>
      </c>
    </row>
    <row r="14" spans="1:9" s="613" customFormat="1" x14ac:dyDescent="0.25">
      <c r="A14" s="610" t="s">
        <v>2034</v>
      </c>
      <c r="B14" s="611" t="s">
        <v>2035</v>
      </c>
      <c r="C14" s="612">
        <v>5953.78</v>
      </c>
    </row>
    <row r="15" spans="1:9" s="613" customFormat="1" x14ac:dyDescent="0.25">
      <c r="A15" s="610" t="s">
        <v>2036</v>
      </c>
      <c r="B15" s="611" t="s">
        <v>2035</v>
      </c>
      <c r="C15" s="612">
        <v>5689.68</v>
      </c>
    </row>
    <row r="16" spans="1:9" s="613" customFormat="1" x14ac:dyDescent="0.25">
      <c r="A16" s="610" t="s">
        <v>2037</v>
      </c>
      <c r="B16" s="611" t="s">
        <v>2038</v>
      </c>
      <c r="C16" s="612">
        <v>9110</v>
      </c>
    </row>
    <row r="17" spans="1:3" s="613" customFormat="1" x14ac:dyDescent="0.25">
      <c r="A17" s="610" t="s">
        <v>2039</v>
      </c>
      <c r="B17" s="611" t="s">
        <v>2040</v>
      </c>
      <c r="C17" s="612">
        <v>16760</v>
      </c>
    </row>
    <row r="18" spans="1:3" s="613" customFormat="1" x14ac:dyDescent="0.25">
      <c r="A18" s="610" t="s">
        <v>2041</v>
      </c>
      <c r="B18" s="611" t="s">
        <v>2042</v>
      </c>
      <c r="C18" s="612">
        <v>9110</v>
      </c>
    </row>
    <row r="19" spans="1:3" s="613" customFormat="1" x14ac:dyDescent="0.25">
      <c r="A19" s="610" t="s">
        <v>2043</v>
      </c>
      <c r="B19" s="611" t="s">
        <v>2044</v>
      </c>
      <c r="C19" s="612">
        <v>3008.62</v>
      </c>
    </row>
    <row r="20" spans="1:3" s="613" customFormat="1" x14ac:dyDescent="0.25">
      <c r="A20" s="610" t="s">
        <v>2045</v>
      </c>
      <c r="B20" s="611" t="s">
        <v>2046</v>
      </c>
      <c r="C20" s="612">
        <v>5681</v>
      </c>
    </row>
    <row r="21" spans="1:3" s="613" customFormat="1" x14ac:dyDescent="0.25">
      <c r="A21" s="610" t="s">
        <v>2047</v>
      </c>
      <c r="B21" s="611" t="s">
        <v>2048</v>
      </c>
      <c r="C21" s="612">
        <v>8216.75</v>
      </c>
    </row>
    <row r="22" spans="1:3" s="586" customFormat="1" ht="30" x14ac:dyDescent="0.25">
      <c r="A22" s="582" t="s">
        <v>2049</v>
      </c>
      <c r="B22" s="615" t="s">
        <v>2050</v>
      </c>
      <c r="C22" s="584">
        <v>6948.27</v>
      </c>
    </row>
    <row r="23" spans="1:3" s="613" customFormat="1" x14ac:dyDescent="0.25">
      <c r="A23" s="610" t="s">
        <v>2051</v>
      </c>
      <c r="B23" s="611" t="s">
        <v>2052</v>
      </c>
      <c r="C23" s="612">
        <v>6378.53</v>
      </c>
    </row>
    <row r="24" spans="1:3" s="619" customFormat="1" ht="18.75" x14ac:dyDescent="0.25">
      <c r="A24" s="616"/>
      <c r="B24" s="617" t="s">
        <v>2053</v>
      </c>
      <c r="C24" s="618">
        <f>SUM(C6:C23)</f>
        <v>147102.43</v>
      </c>
    </row>
  </sheetData>
  <mergeCells count="4">
    <mergeCell ref="A1:C1"/>
    <mergeCell ref="A2:C2"/>
    <mergeCell ref="A3:C3"/>
    <mergeCell ref="A4:C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11</vt:i4>
      </vt:variant>
    </vt:vector>
  </HeadingPairs>
  <TitlesOfParts>
    <vt:vector size="29" baseType="lpstr">
      <vt:lpstr>INDICE</vt:lpstr>
      <vt:lpstr>ESTADO DE SITUACION FINANCIERA</vt:lpstr>
      <vt:lpstr>ESTADO DE ACTIVIDADES</vt:lpstr>
      <vt:lpstr>ESTADO DE ACTIVIDADES ANALITICO</vt:lpstr>
      <vt:lpstr>EDO. VARIACIÓN HACIENDA PÚBLICA</vt:lpstr>
      <vt:lpstr>EDO. CAMBIOS EN LA SIT. FIN.</vt:lpstr>
      <vt:lpstr>ESTADO DE FLUJO DE EFECTIVO</vt:lpstr>
      <vt:lpstr>MOBILIARIO Y EQUIPO DE ADMON</vt:lpstr>
      <vt:lpstr>MOBILIARIO Y EQUIPO EDUCACIONAL</vt:lpstr>
      <vt:lpstr>EQUIPO DE TRANSPORTE</vt:lpstr>
      <vt:lpstr>MAQUINARIA, OTROS EQUIPOS Y HER</vt:lpstr>
      <vt:lpstr>NOTAS</vt:lpstr>
      <vt:lpstr>DEUDA</vt:lpstr>
      <vt:lpstr>ESTADO ANALÍTICO DE INGRESOS</vt:lpstr>
      <vt:lpstr>EDO. PRESPUESTO EGRESOS  COG</vt:lpstr>
      <vt:lpstr>EDO. PRESPUESTO EGRESOS ECONOMI</vt:lpstr>
      <vt:lpstr>EDO. PRESPUESTO EGRESOS ADMINIS</vt:lpstr>
      <vt:lpstr>EDO. PRESPUESTO EGRESOS FUNCION</vt:lpstr>
      <vt:lpstr>'EDO. CAMBIOS EN LA SIT. FIN.'!Área_de_impresión</vt:lpstr>
      <vt:lpstr>'EDO. VARIACIÓN HACIENDA PÚBLICA'!Área_de_impresión</vt:lpstr>
      <vt:lpstr>'ESTADO DE ACTIVIDADES'!Área_de_impresión</vt:lpstr>
      <vt:lpstr>'ESTADO DE ACTIVIDADES ANALITICO'!Área_de_impresión</vt:lpstr>
      <vt:lpstr>'ESTADO DE FLUJO DE EFECTIVO'!Área_de_impresión</vt:lpstr>
      <vt:lpstr>'ESTADO DE SITUACION FINANCIERA'!Área_de_impresión</vt:lpstr>
      <vt:lpstr>'EDO. CAMBIOS EN LA SIT. FIN.'!Títulos_a_imprimir</vt:lpstr>
      <vt:lpstr>'ESTADO DE ACTIVIDADES'!Títulos_a_imprimir</vt:lpstr>
      <vt:lpstr>'ESTADO DE ACTIVIDADES ANALITICO'!Títulos_a_imprimir</vt:lpstr>
      <vt:lpstr>'ESTADO DE FLUJO DE EFECTIVO'!Títulos_a_imprimir</vt:lpstr>
      <vt:lpstr>NOTAS!Títulos_a_imprimir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2019-04-04T16:37:15Z</dcterms:modified>
</cp:coreProperties>
</file>